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hidePivotFieldList="1" defaultThemeVersion="166925"/>
  <xr:revisionPtr revIDLastSave="0" documentId="13_ncr:1_{44AD43C3-4CA1-4A86-A6E7-ADFC688F6770}" xr6:coauthVersionLast="47" xr6:coauthVersionMax="47" xr10:uidLastSave="{00000000-0000-0000-0000-000000000000}"/>
  <bookViews>
    <workbookView xWindow="377" yWindow="377" windowWidth="25080" windowHeight="10809" tabRatio="791" xr2:uid="{C60A34E2-DF65-4C9C-A361-29A669925435}"/>
  </bookViews>
  <sheets>
    <sheet name="Report 22-23" sheetId="1" r:id="rId1"/>
  </sheets>
  <definedNames>
    <definedName name="_xlnm.Print_Area" localSheetId="0">'Report 22-23'!$A$1:$R$70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1" l="1"/>
  <c r="C38" i="1"/>
  <c r="C37" i="1"/>
  <c r="C36" i="1"/>
  <c r="C35" i="1"/>
  <c r="C34" i="1"/>
  <c r="C33" i="1"/>
  <c r="C32" i="1"/>
  <c r="C31" i="1"/>
  <c r="C28" i="1"/>
  <c r="C27" i="1"/>
  <c r="C26" i="1"/>
  <c r="C25" i="1"/>
  <c r="C24" i="1"/>
  <c r="C23" i="1"/>
  <c r="C22" i="1"/>
  <c r="C21" i="1"/>
  <c r="C20" i="1"/>
  <c r="C19" i="1"/>
  <c r="C18" i="1"/>
  <c r="C17" i="1"/>
  <c r="C16" i="1"/>
  <c r="C15" i="1"/>
  <c r="C14" i="1"/>
  <c r="C13" i="1"/>
  <c r="C12" i="1"/>
  <c r="C11" i="1"/>
  <c r="C10" i="1"/>
  <c r="C9" i="1"/>
  <c r="C8" i="1"/>
  <c r="C7" i="1"/>
  <c r="C6" i="1"/>
  <c r="R40" i="1"/>
  <c r="Q40" i="1"/>
  <c r="P40" i="1"/>
  <c r="O40" i="1"/>
  <c r="N40" i="1"/>
  <c r="M40" i="1"/>
  <c r="L40" i="1"/>
  <c r="K40" i="1"/>
  <c r="J40" i="1"/>
  <c r="I40" i="1"/>
  <c r="H40" i="1"/>
  <c r="G40" i="1"/>
  <c r="F40" i="1"/>
  <c r="E40" i="1"/>
  <c r="D40" i="1"/>
  <c r="R29" i="1"/>
  <c r="Q29" i="1"/>
  <c r="P29" i="1"/>
  <c r="O29" i="1"/>
  <c r="N29" i="1"/>
  <c r="M29" i="1"/>
  <c r="L29" i="1"/>
  <c r="K29" i="1"/>
  <c r="J29" i="1"/>
  <c r="I29" i="1"/>
  <c r="H29" i="1"/>
  <c r="G29" i="1"/>
  <c r="F29" i="1"/>
  <c r="E29" i="1"/>
  <c r="D29" i="1"/>
  <c r="C29" i="1" l="1"/>
  <c r="C40" i="1"/>
  <c r="I43" i="1"/>
  <c r="L43" i="1"/>
  <c r="J43" i="1" l="1"/>
  <c r="K43" i="1"/>
  <c r="R43" i="1" l="1"/>
  <c r="M43" i="1"/>
  <c r="G43" i="1" l="1"/>
  <c r="E43" i="1"/>
  <c r="H43" i="1"/>
  <c r="P43" i="1"/>
  <c r="O43" i="1"/>
  <c r="Q43" i="1"/>
  <c r="N43" i="1"/>
  <c r="F43" i="1" l="1"/>
  <c r="D43" i="1"/>
  <c r="C43" i="1" l="1"/>
</calcChain>
</file>

<file path=xl/sharedStrings.xml><?xml version="1.0" encoding="utf-8"?>
<sst xmlns="http://schemas.openxmlformats.org/spreadsheetml/2006/main" count="91" uniqueCount="85">
  <si>
    <t>Region</t>
  </si>
  <si>
    <t>Local Government Area</t>
  </si>
  <si>
    <t xml:space="preserve">Residential </t>
  </si>
  <si>
    <t xml:space="preserve">Solar </t>
  </si>
  <si>
    <t>Non-residential small-medium sites
(0-160 MWh pa)</t>
  </si>
  <si>
    <t>Non-residential large sites
(&gt;160 MWh pa)</t>
  </si>
  <si>
    <t>Unmetered supply (eg. street lighting)</t>
  </si>
  <si>
    <t>Daily average (kWh per customer per day)</t>
  </si>
  <si>
    <t>MWh</t>
  </si>
  <si>
    <t>Customer Numbers</t>
  </si>
  <si>
    <t>Number of solar customers</t>
  </si>
  <si>
    <t>Generation capacity (kWp)</t>
  </si>
  <si>
    <t>Energy exported to the grid (MWh)</t>
  </si>
  <si>
    <t>Number of Customers</t>
  </si>
  <si>
    <t>Total (MWh)</t>
  </si>
  <si>
    <t xml:space="preserve">General Supply </t>
  </si>
  <si>
    <t>Off Peak Hot Water</t>
  </si>
  <si>
    <t>Total</t>
  </si>
  <si>
    <t xml:space="preserve">Off Peak </t>
  </si>
  <si>
    <t xml:space="preserve">Total </t>
  </si>
  <si>
    <t>Res</t>
  </si>
  <si>
    <t>Non-Res</t>
  </si>
  <si>
    <t>Res
 (kWp)</t>
  </si>
  <si>
    <t>Non-Res (kWp)</t>
  </si>
  <si>
    <t>BAYSIDE*</t>
  </si>
  <si>
    <t>Sydney LGAs</t>
  </si>
  <si>
    <t>BURWOOD</t>
  </si>
  <si>
    <t>CANADA BAY</t>
  </si>
  <si>
    <t>CANTERBURY-BANKSTOWN*</t>
  </si>
  <si>
    <t>CUMBERLAND**</t>
  </si>
  <si>
    <t>GEORGES RIVER*</t>
  </si>
  <si>
    <t>HORNSBY*</t>
  </si>
  <si>
    <t>HUNTERS HILL</t>
  </si>
  <si>
    <t>INNER WEST*</t>
  </si>
  <si>
    <t>KU-RING-GAI</t>
  </si>
  <si>
    <t>LANE COVE</t>
  </si>
  <si>
    <t>MOSMAN</t>
  </si>
  <si>
    <t>NORTH SYDNEY</t>
  </si>
  <si>
    <t>NORTHERN BEACHES*</t>
  </si>
  <si>
    <t>PARRAMATTA**</t>
  </si>
  <si>
    <t>RANDWICK</t>
  </si>
  <si>
    <t>RYDE</t>
  </si>
  <si>
    <t>STRATHFIELD</t>
  </si>
  <si>
    <t>SUTHERLAND</t>
  </si>
  <si>
    <t>SYDNEY</t>
  </si>
  <si>
    <t>WAVERLEY</t>
  </si>
  <si>
    <t>WILLOUGHBY</t>
  </si>
  <si>
    <t>WOOLLAHRA</t>
  </si>
  <si>
    <t>Sub-total (Low Voltage)</t>
  </si>
  <si>
    <t>Non-Res (High Voltage)</t>
  </si>
  <si>
    <t>CENTRAL COAST*</t>
  </si>
  <si>
    <t>Central Coast and Hunter LGAs</t>
  </si>
  <si>
    <t>CESSNOCK</t>
  </si>
  <si>
    <t>LAKE MACQUARIE</t>
  </si>
  <si>
    <t>MAITLAND</t>
  </si>
  <si>
    <t>MUSWELLBROOK</t>
  </si>
  <si>
    <t>NEWCASTLE</t>
  </si>
  <si>
    <t>PORT STEPHENS</t>
  </si>
  <si>
    <t>SINGLETON</t>
  </si>
  <si>
    <t>UPPER HUNTER</t>
  </si>
  <si>
    <t>Not assigned</t>
  </si>
  <si>
    <t>Council boundaries and amalgamations</t>
  </si>
  <si>
    <t xml:space="preserve">*During 2016-17 some local councils were amalgamated or changed boundaries including; </t>
  </si>
  <si>
    <t xml:space="preserve">a) Auburn council was amalgamated into either Cumberland or Parramatta LGAs </t>
  </si>
  <si>
    <t>b) Amalgamation of previous councils into: Bayside, Canterbury-Bankstown, Central Coast, Georges River, Inner West and Northern Beaches</t>
  </si>
  <si>
    <t>c) Part of Hornsby was amalgamated into Parramatta Council</t>
  </si>
  <si>
    <t>Electricity usage notes</t>
  </si>
  <si>
    <t>2. Electricity use data for all metered low voltage customers has been split into four categories:</t>
  </si>
  <si>
    <t>i) 'General Supply' refers to electricity used from the grid in residential properties excluding controlled load (off peak) hot water.</t>
  </si>
  <si>
    <t>ii) 'Off peak hot water' refers primarily to controlled load residential usage primarily from storage hot water systems.</t>
  </si>
  <si>
    <t>iii) 'Non-residential small-medium sites' refers to non-residential customers supplied at low voltage with annual usage from the grid typically less than 160 MWh per year as determined from network tariff assignment</t>
  </si>
  <si>
    <t>iv) 'Non-residential large sites' refer to non-residential customers supplied at low voltage with annual usage from the grid typically greater than 160 MWh per year as determned from network tariff assignment</t>
  </si>
  <si>
    <t>4. "Not assigned" customers are customers outside the 32 Local Government Areas listed</t>
  </si>
  <si>
    <t>6. Customer numbers are the average number of customers over the financial year.</t>
  </si>
  <si>
    <t>10. Data should be used with caution when comparing with ABS data or other external data sources.  Contact Ausgrid for assistance in interpreting data.</t>
  </si>
  <si>
    <r>
      <t xml:space="preserve">For further information please email: </t>
    </r>
    <r>
      <rPr>
        <b/>
        <sz val="11"/>
        <color theme="1"/>
        <rFont val="Arial"/>
        <family val="2"/>
      </rPr>
      <t>sharinginformation@ausgrid.com.au</t>
    </r>
  </si>
  <si>
    <t>1. Electricity use data is for the 2022-23 financial year is based on network bills issued up until September 2023 for homes, businesses and other customers in our network area.</t>
  </si>
  <si>
    <t xml:space="preserve">8. Number of solar customers and solar panel capacity are figures recorded as connected by Ausgrid as at 30 June 2023 and information is derived from customer connection applications for embedded generation systems. </t>
  </si>
  <si>
    <t>9. Year to year changes are strongly influenced by weather and other factors.  Data has not been corrected for weather variations or other factors.</t>
  </si>
  <si>
    <t>d) Customers in the Cumberland and Parramatta councils are served by Ausgrid or Endeavour Energy depending on their specific location. This report only includes those customers in Ausgrid's network area</t>
  </si>
  <si>
    <t>3. Unmetered supply consumption is for the street lighting for each local council plus other unmetered supplies.</t>
  </si>
  <si>
    <t>7. Solar energy generation is the total electricity exported to the grid from small solar power systems as recorded by electricity meters. The total includes electricity exported from both gross and net metered solar power systems.</t>
  </si>
  <si>
    <t xml:space="preserve">    Solar energy generation does not include the solar power used directly within homes with a net metering arrangement.</t>
  </si>
  <si>
    <t xml:space="preserve">    Information for high voltage customers by LGA is not released due to confidentiality concerns.</t>
  </si>
  <si>
    <t>5. "High voltage customers" are large non-residential customers connected at 11kV or greater (eg. industry, mining, transport infrastructure, some large universities and hospitals).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</si>
</sst>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_(* \(#,##0\);_(* &quot;-&quot;??_);_(@_)"/>
    <numFmt numFmtId="166" formatCode="_-* #,##0_-;\-* #,##0_-;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1"/>
      <name val="Arial"/>
      <family val="2"/>
    </font>
    <font>
      <i/>
      <sz val="11"/>
      <color rgb="FFFF0000"/>
      <name val="Calibri"/>
      <family val="2"/>
      <scheme val="minor"/>
    </font>
    <font>
      <i/>
      <sz val="11"/>
      <color theme="1"/>
      <name val="Calibri"/>
      <family val="2"/>
      <scheme val="minor"/>
    </font>
    <font>
      <i/>
      <sz val="11"/>
      <name val="Arial"/>
      <family val="2"/>
    </font>
    <font>
      <b/>
      <sz val="11"/>
      <color rgb="FFFF0000"/>
      <name val="Calibri"/>
      <family val="2"/>
      <scheme val="minor"/>
    </font>
    <font>
      <b/>
      <sz val="11"/>
      <name val="Arial"/>
      <family val="2"/>
    </font>
    <font>
      <sz val="11"/>
      <color rgb="FFFF000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90">
    <xf numFmtId="0" fontId="0" fillId="0" borderId="0" xfId="0"/>
    <xf numFmtId="0" fontId="3" fillId="0" borderId="6" xfId="0" applyFont="1" applyBorder="1" applyAlignment="1">
      <alignment horizontal="center" wrapText="1"/>
    </xf>
    <xf numFmtId="0" fontId="4" fillId="0" borderId="6" xfId="0" applyFont="1" applyBorder="1" applyAlignment="1">
      <alignment horizontal="center" vertical="top" wrapText="1"/>
    </xf>
    <xf numFmtId="0" fontId="4" fillId="0" borderId="8" xfId="0" applyFont="1" applyBorder="1"/>
    <xf numFmtId="164" fontId="4" fillId="0" borderId="1" xfId="0" applyNumberFormat="1" applyFont="1" applyBorder="1" applyAlignment="1">
      <alignment horizontal="center"/>
    </xf>
    <xf numFmtId="165" fontId="4" fillId="0" borderId="0" xfId="2" applyNumberFormat="1" applyFont="1" applyBorder="1"/>
    <xf numFmtId="165" fontId="4" fillId="0" borderId="9" xfId="2" applyNumberFormat="1" applyFont="1" applyBorder="1"/>
    <xf numFmtId="165" fontId="4" fillId="0" borderId="2" xfId="2" applyNumberFormat="1" applyFont="1" applyBorder="1"/>
    <xf numFmtId="165" fontId="5" fillId="0" borderId="2" xfId="2" applyNumberFormat="1" applyFont="1" applyBorder="1"/>
    <xf numFmtId="165" fontId="5" fillId="0" borderId="9" xfId="2" applyNumberFormat="1" applyFont="1" applyBorder="1"/>
    <xf numFmtId="3" fontId="0" fillId="0" borderId="0" xfId="0" applyNumberFormat="1"/>
    <xf numFmtId="164" fontId="4" fillId="0" borderId="7" xfId="0" applyNumberFormat="1" applyFont="1" applyBorder="1" applyAlignment="1">
      <alignment horizontal="center"/>
    </xf>
    <xf numFmtId="165" fontId="4" fillId="0" borderId="13" xfId="2" applyNumberFormat="1" applyFont="1" applyBorder="1"/>
    <xf numFmtId="165" fontId="4" fillId="0" borderId="8" xfId="2" applyNumberFormat="1" applyFont="1" applyBorder="1"/>
    <xf numFmtId="165" fontId="5" fillId="0" borderId="8" xfId="2" applyNumberFormat="1" applyFont="1" applyBorder="1"/>
    <xf numFmtId="165" fontId="5" fillId="0" borderId="13" xfId="2" applyNumberFormat="1" applyFont="1" applyBorder="1"/>
    <xf numFmtId="43" fontId="0" fillId="0" borderId="0" xfId="0" applyNumberFormat="1"/>
    <xf numFmtId="0" fontId="4" fillId="0" borderId="3" xfId="0" applyFont="1" applyBorder="1"/>
    <xf numFmtId="164" fontId="4" fillId="0" borderId="6" xfId="0" applyNumberFormat="1" applyFont="1" applyBorder="1" applyAlignment="1">
      <alignment horizontal="center"/>
    </xf>
    <xf numFmtId="165" fontId="4" fillId="0" borderId="4" xfId="2" applyNumberFormat="1" applyFont="1" applyBorder="1"/>
    <xf numFmtId="165" fontId="4" fillId="0" borderId="5" xfId="2" applyNumberFormat="1" applyFont="1" applyBorder="1"/>
    <xf numFmtId="165" fontId="4" fillId="0" borderId="3" xfId="2" applyNumberFormat="1" applyFont="1" applyBorder="1"/>
    <xf numFmtId="165" fontId="5" fillId="0" borderId="5" xfId="2" applyNumberFormat="1" applyFont="1" applyBorder="1"/>
    <xf numFmtId="0" fontId="4" fillId="0" borderId="4" xfId="0" applyFont="1" applyBorder="1"/>
    <xf numFmtId="165" fontId="5" fillId="0" borderId="3" xfId="2" applyNumberFormat="1" applyFont="1" applyBorder="1"/>
    <xf numFmtId="0" fontId="4" fillId="0" borderId="1" xfId="0" applyFont="1" applyBorder="1"/>
    <xf numFmtId="165" fontId="0" fillId="0" borderId="0" xfId="0" applyNumberFormat="1"/>
    <xf numFmtId="166" fontId="0" fillId="0" borderId="0" xfId="1" applyNumberFormat="1" applyFont="1"/>
    <xf numFmtId="0" fontId="4" fillId="0" borderId="7" xfId="0" applyFont="1" applyBorder="1"/>
    <xf numFmtId="0" fontId="4" fillId="0" borderId="10" xfId="0" applyFont="1" applyBorder="1"/>
    <xf numFmtId="165" fontId="4" fillId="0" borderId="14" xfId="2" applyNumberFormat="1" applyFont="1" applyBorder="1"/>
    <xf numFmtId="0" fontId="6" fillId="0" borderId="0" xfId="0" applyFont="1"/>
    <xf numFmtId="164" fontId="8" fillId="0" borderId="1" xfId="0" applyNumberFormat="1" applyFont="1" applyBorder="1" applyAlignment="1">
      <alignment horizontal="center"/>
    </xf>
    <xf numFmtId="165" fontId="8" fillId="0" borderId="14" xfId="2" applyNumberFormat="1" applyFont="1" applyBorder="1"/>
    <xf numFmtId="3" fontId="6" fillId="0" borderId="0" xfId="0" applyNumberFormat="1" applyFont="1"/>
    <xf numFmtId="0" fontId="9" fillId="0" borderId="0" xfId="0" applyFont="1"/>
    <xf numFmtId="3" fontId="9" fillId="0" borderId="0" xfId="0" applyNumberFormat="1" applyFont="1"/>
    <xf numFmtId="0" fontId="3" fillId="0" borderId="0" xfId="0" applyFont="1"/>
    <xf numFmtId="3" fontId="4" fillId="0" borderId="0" xfId="0" applyNumberFormat="1" applyFont="1"/>
    <xf numFmtId="0" fontId="4" fillId="0" borderId="0" xfId="0" applyFont="1"/>
    <xf numFmtId="0" fontId="4" fillId="0" borderId="0" xfId="0" applyFont="1" applyAlignment="1">
      <alignment horizontal="left" indent="1"/>
    </xf>
    <xf numFmtId="0" fontId="4" fillId="0" borderId="0" xfId="0" applyFont="1" applyAlignment="1">
      <alignment horizontal="left"/>
    </xf>
    <xf numFmtId="0" fontId="0" fillId="0" borderId="8" xfId="0" applyBorder="1"/>
    <xf numFmtId="165" fontId="5" fillId="0" borderId="4" xfId="2" applyNumberFormat="1" applyFont="1" applyBorder="1"/>
    <xf numFmtId="165" fontId="5" fillId="0" borderId="14" xfId="2" applyNumberFormat="1" applyFont="1" applyBorder="1"/>
    <xf numFmtId="165" fontId="5" fillId="0" borderId="0" xfId="2" applyNumberFormat="1" applyFont="1" applyBorder="1"/>
    <xf numFmtId="0" fontId="2" fillId="0" borderId="1" xfId="0" applyFont="1" applyBorder="1" applyAlignment="1">
      <alignment vertical="center" wrapText="1"/>
    </xf>
    <xf numFmtId="0" fontId="2" fillId="0" borderId="7" xfId="0" applyFont="1" applyBorder="1" applyAlignment="1">
      <alignment vertical="center" wrapText="1"/>
    </xf>
    <xf numFmtId="0" fontId="0" fillId="0" borderId="10" xfId="0" applyBorder="1" applyAlignment="1">
      <alignment vertical="center" wrapText="1"/>
    </xf>
    <xf numFmtId="165" fontId="11" fillId="0" borderId="9" xfId="2" applyNumberFormat="1" applyFont="1" applyBorder="1"/>
    <xf numFmtId="165" fontId="11" fillId="0" borderId="5" xfId="2" applyNumberFormat="1" applyFont="1" applyBorder="1"/>
    <xf numFmtId="164" fontId="10" fillId="0" borderId="0" xfId="0" applyNumberFormat="1" applyFont="1" applyAlignment="1">
      <alignment horizontal="center"/>
    </xf>
    <xf numFmtId="165" fontId="10" fillId="0" borderId="0" xfId="0" applyNumberFormat="1" applyFont="1"/>
    <xf numFmtId="165" fontId="5" fillId="0" borderId="1" xfId="0" applyNumberFormat="1" applyFont="1" applyBorder="1"/>
    <xf numFmtId="164" fontId="10" fillId="0" borderId="17" xfId="0" applyNumberFormat="1" applyFont="1" applyBorder="1" applyAlignment="1">
      <alignment horizontal="center"/>
    </xf>
    <xf numFmtId="165" fontId="10" fillId="0" borderId="18" xfId="0" applyNumberFormat="1" applyFont="1" applyBorder="1"/>
    <xf numFmtId="165" fontId="10" fillId="0" borderId="17" xfId="0" applyNumberFormat="1" applyFont="1" applyBorder="1"/>
    <xf numFmtId="165" fontId="10" fillId="0" borderId="19" xfId="0" applyNumberFormat="1" applyFont="1" applyBorder="1"/>
    <xf numFmtId="165" fontId="10" fillId="0" borderId="20" xfId="0" applyNumberFormat="1" applyFont="1" applyBorder="1"/>
    <xf numFmtId="165" fontId="8" fillId="0" borderId="15" xfId="2" applyNumberFormat="1" applyFont="1" applyBorder="1"/>
    <xf numFmtId="165" fontId="8" fillId="0" borderId="16" xfId="2" applyNumberFormat="1" applyFont="1" applyBorder="1"/>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3" xfId="0" applyFont="1" applyBorder="1" applyAlignment="1">
      <alignment horizontal="center" wrapText="1"/>
    </xf>
    <xf numFmtId="0" fontId="3" fillId="0" borderId="5" xfId="0" applyFont="1" applyBorder="1" applyAlignment="1">
      <alignment horizont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0" fillId="0" borderId="11" xfId="0" applyBorder="1" applyAlignment="1">
      <alignment horizontal="center" vertical="center" wrapText="1"/>
    </xf>
    <xf numFmtId="0" fontId="7" fillId="0" borderId="2" xfId="0" applyFont="1" applyBorder="1"/>
    <xf numFmtId="0" fontId="0" fillId="0" borderId="9" xfId="0" applyBorder="1"/>
    <xf numFmtId="0" fontId="2" fillId="0" borderId="19" xfId="0" applyFont="1" applyBorder="1"/>
    <xf numFmtId="0" fontId="2" fillId="0" borderId="17" xfId="0" applyFont="1" applyBorder="1"/>
    <xf numFmtId="0" fontId="4" fillId="0" borderId="3" xfId="0" applyFont="1" applyBorder="1" applyAlignment="1">
      <alignment horizontal="center" wrapText="1"/>
    </xf>
    <xf numFmtId="0" fontId="4" fillId="0" borderId="5" xfId="0" applyFont="1" applyBorder="1" applyAlignment="1">
      <alignment horizontal="center" wrapText="1"/>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cellXfs>
  <cellStyles count="3">
    <cellStyle name="Comma" xfId="1" builtinId="3"/>
    <cellStyle name="Comma 4" xfId="2" xr:uid="{B15EF233-0841-4044-A64C-40A5C3A9917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35442</xdr:rowOff>
    </xdr:from>
    <xdr:to>
      <xdr:col>17</xdr:col>
      <xdr:colOff>1261533</xdr:colOff>
      <xdr:row>1</xdr:row>
      <xdr:rowOff>152400</xdr:rowOff>
    </xdr:to>
    <xdr:sp macro="" textlink="">
      <xdr:nvSpPr>
        <xdr:cNvPr id="2" name="AutoShape 1">
          <a:extLst>
            <a:ext uri="{FF2B5EF4-FFF2-40B4-BE49-F238E27FC236}">
              <a16:creationId xmlns:a16="http://schemas.microsoft.com/office/drawing/2014/main" id="{A888C042-227A-4A3A-9536-569E4ECC81FB}"/>
            </a:ext>
          </a:extLst>
        </xdr:cNvPr>
        <xdr:cNvSpPr>
          <a:spLocks noChangeArrowheads="1"/>
        </xdr:cNvSpPr>
      </xdr:nvSpPr>
      <xdr:spPr bwMode="auto">
        <a:xfrm>
          <a:off x="1841500" y="35442"/>
          <a:ext cx="17904883" cy="301108"/>
        </a:xfrm>
        <a:prstGeom prst="roundRect">
          <a:avLst>
            <a:gd name="adj" fmla="val 25551"/>
          </a:avLst>
        </a:prstGeom>
        <a:solidFill>
          <a:srgbClr val="004C84"/>
        </a:solidFill>
        <a:ln w="3175">
          <a:noFill/>
          <a:round/>
          <a:headEnd/>
          <a:tailEnd/>
        </a:ln>
        <a:effectLst/>
      </xdr:spPr>
      <xdr:txBody>
        <a:bodyPr vertOverflow="clip" wrap="square" lIns="273600" tIns="55440" rIns="55440" bIns="19440" anchor="t" upright="1"/>
        <a:lstStyle/>
        <a:p>
          <a:pPr algn="ctr" rtl="0">
            <a:defRPr sz="1000"/>
          </a:pPr>
          <a:r>
            <a:rPr lang="en-AU" sz="1400" b="1" i="0" u="none" strike="noStrike" baseline="0">
              <a:solidFill>
                <a:srgbClr val="FFFFFF"/>
              </a:solidFill>
              <a:latin typeface="Arial"/>
              <a:cs typeface="Arial"/>
            </a:rPr>
            <a:t>Ausgrid  2022-2023 Local Council Community Electricity Report </a:t>
          </a:r>
        </a:p>
        <a:p>
          <a:pPr algn="l" rtl="0">
            <a:defRPr sz="1000"/>
          </a:pPr>
          <a:endParaRPr lang="en-AU" sz="1100" b="1" i="0" u="none" strike="noStrike" baseline="0">
            <a:solidFill>
              <a:srgbClr val="000000"/>
            </a:solidFill>
            <a:latin typeface="Times New Roman"/>
            <a:cs typeface="Times New Roman"/>
          </a:endParaRPr>
        </a:p>
        <a:p>
          <a:pPr algn="l" rtl="0">
            <a:defRPr sz="1000"/>
          </a:pPr>
          <a:endParaRPr lang="en-AU" sz="1100" b="1"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C887E-D657-41BB-B8E3-9DC194ECED66}">
  <sheetPr>
    <pageSetUpPr fitToPage="1"/>
  </sheetPr>
  <dimension ref="A1:X84"/>
  <sheetViews>
    <sheetView tabSelected="1" zoomScaleNormal="100" workbookViewId="0">
      <pane xSplit="2" ySplit="5" topLeftCell="C6" activePane="bottomRight" state="frozen"/>
      <selection pane="topRight" activeCell="C1" sqref="C1"/>
      <selection pane="bottomLeft" activeCell="A6" sqref="A6"/>
      <selection pane="bottomRight" activeCell="C27" sqref="C27"/>
    </sheetView>
  </sheetViews>
  <sheetFormatPr defaultRowHeight="14.6" x14ac:dyDescent="0.4"/>
  <cols>
    <col min="1" max="1" width="14.15234375" customWidth="1"/>
    <col min="2" max="2" width="31" customWidth="1"/>
    <col min="3" max="3" width="18.15234375" customWidth="1"/>
    <col min="4" max="4" width="12.84375" customWidth="1"/>
    <col min="5" max="5" width="12.84375" bestFit="1" customWidth="1"/>
    <col min="6" max="6" width="13.84375" customWidth="1"/>
    <col min="7" max="7" width="11.84375" customWidth="1"/>
    <col min="8" max="8" width="12" customWidth="1"/>
    <col min="9" max="9" width="11.53515625" style="42" customWidth="1"/>
    <col min="10" max="12" width="11.53515625" customWidth="1"/>
    <col min="13" max="13" width="14.84375" customWidth="1"/>
    <col min="14" max="14" width="12.84375" customWidth="1"/>
    <col min="15" max="15" width="12.53515625" customWidth="1"/>
    <col min="16" max="17" width="12.84375" customWidth="1"/>
    <col min="18" max="18" width="18.15234375" customWidth="1"/>
    <col min="20" max="20" width="11.53515625" bestFit="1" customWidth="1"/>
    <col min="21" max="21" width="12.15234375" bestFit="1" customWidth="1"/>
    <col min="23" max="23" width="12.84375" bestFit="1" customWidth="1"/>
    <col min="24" max="24" width="11.53515625" bestFit="1" customWidth="1"/>
  </cols>
  <sheetData>
    <row r="1" spans="1:21" x14ac:dyDescent="0.4">
      <c r="A1" s="42"/>
      <c r="I1"/>
    </row>
    <row r="2" spans="1:21" x14ac:dyDescent="0.4">
      <c r="A2" s="42"/>
      <c r="I2"/>
    </row>
    <row r="3" spans="1:21" ht="46.4" customHeight="1" x14ac:dyDescent="0.4">
      <c r="A3" s="78" t="s">
        <v>0</v>
      </c>
      <c r="B3" s="81" t="s">
        <v>1</v>
      </c>
      <c r="C3" s="84" t="s">
        <v>2</v>
      </c>
      <c r="D3" s="85"/>
      <c r="E3" s="85"/>
      <c r="F3" s="85"/>
      <c r="G3" s="85"/>
      <c r="H3" s="86"/>
      <c r="I3" s="84" t="s">
        <v>3</v>
      </c>
      <c r="J3" s="85"/>
      <c r="K3" s="85"/>
      <c r="L3" s="85"/>
      <c r="M3" s="86"/>
      <c r="N3" s="67" t="s">
        <v>4</v>
      </c>
      <c r="O3" s="68"/>
      <c r="P3" s="67" t="s">
        <v>5</v>
      </c>
      <c r="Q3" s="68"/>
      <c r="R3" s="1" t="s">
        <v>6</v>
      </c>
    </row>
    <row r="4" spans="1:21" ht="32.5" customHeight="1" x14ac:dyDescent="0.4">
      <c r="A4" s="79"/>
      <c r="B4" s="82"/>
      <c r="C4" s="87" t="s">
        <v>7</v>
      </c>
      <c r="D4" s="89" t="s">
        <v>8</v>
      </c>
      <c r="E4" s="89"/>
      <c r="F4" s="89"/>
      <c r="G4" s="89" t="s">
        <v>9</v>
      </c>
      <c r="H4" s="89"/>
      <c r="I4" s="76" t="s">
        <v>10</v>
      </c>
      <c r="J4" s="77"/>
      <c r="K4" s="76" t="s">
        <v>11</v>
      </c>
      <c r="L4" s="77"/>
      <c r="M4" s="65" t="s">
        <v>12</v>
      </c>
      <c r="N4" s="63" t="s">
        <v>8</v>
      </c>
      <c r="O4" s="65" t="s">
        <v>13</v>
      </c>
      <c r="P4" s="63" t="s">
        <v>8</v>
      </c>
      <c r="Q4" s="65" t="s">
        <v>13</v>
      </c>
      <c r="R4" s="61" t="s">
        <v>14</v>
      </c>
    </row>
    <row r="5" spans="1:21" ht="28.3" x14ac:dyDescent="0.4">
      <c r="A5" s="80"/>
      <c r="B5" s="83"/>
      <c r="C5" s="88"/>
      <c r="D5" s="2" t="s">
        <v>15</v>
      </c>
      <c r="E5" s="2" t="s">
        <v>16</v>
      </c>
      <c r="F5" s="2" t="s">
        <v>17</v>
      </c>
      <c r="G5" s="2" t="s">
        <v>18</v>
      </c>
      <c r="H5" s="2" t="s">
        <v>19</v>
      </c>
      <c r="I5" s="2" t="s">
        <v>20</v>
      </c>
      <c r="J5" s="2" t="s">
        <v>21</v>
      </c>
      <c r="K5" s="2" t="s">
        <v>22</v>
      </c>
      <c r="L5" s="2" t="s">
        <v>23</v>
      </c>
      <c r="M5" s="66"/>
      <c r="N5" s="64"/>
      <c r="O5" s="66"/>
      <c r="P5" s="64"/>
      <c r="Q5" s="66"/>
      <c r="R5" s="62"/>
    </row>
    <row r="6" spans="1:21" x14ac:dyDescent="0.4">
      <c r="A6" s="46" t="s">
        <v>25</v>
      </c>
      <c r="B6" s="3" t="s">
        <v>24</v>
      </c>
      <c r="C6" s="4">
        <f t="shared" ref="C6:C29" si="0">F6/H6*1000/365</f>
        <v>12.143617835652591</v>
      </c>
      <c r="D6" s="5">
        <v>279275.34495</v>
      </c>
      <c r="E6" s="5">
        <v>26379.940999999999</v>
      </c>
      <c r="F6" s="5">
        <v>305655.28594999999</v>
      </c>
      <c r="G6" s="5">
        <v>14830</v>
      </c>
      <c r="H6" s="5">
        <v>68959</v>
      </c>
      <c r="I6" s="14">
        <v>5082</v>
      </c>
      <c r="J6" s="45">
        <v>312</v>
      </c>
      <c r="K6" s="8">
        <v>27266.880000000001</v>
      </c>
      <c r="L6" s="9">
        <v>7515.83</v>
      </c>
      <c r="M6" s="9">
        <v>21629.453591000001</v>
      </c>
      <c r="N6" s="7">
        <v>134796.39155</v>
      </c>
      <c r="O6" s="6">
        <v>6504</v>
      </c>
      <c r="P6" s="8">
        <v>239982.554</v>
      </c>
      <c r="Q6" s="9">
        <v>437</v>
      </c>
      <c r="R6" s="9">
        <v>4862.5202900000004</v>
      </c>
      <c r="S6" s="10"/>
      <c r="T6" s="10"/>
      <c r="U6" s="26"/>
    </row>
    <row r="7" spans="1:21" x14ac:dyDescent="0.4">
      <c r="A7" s="47"/>
      <c r="B7" s="3" t="s">
        <v>26</v>
      </c>
      <c r="C7" s="11">
        <f t="shared" si="0"/>
        <v>12.14786188457502</v>
      </c>
      <c r="D7" s="5">
        <v>63160.988700000002</v>
      </c>
      <c r="E7" s="5">
        <v>3219.97</v>
      </c>
      <c r="F7" s="5">
        <v>66380.958700000003</v>
      </c>
      <c r="G7" s="5">
        <v>2108</v>
      </c>
      <c r="H7" s="5">
        <v>14971</v>
      </c>
      <c r="I7" s="14">
        <v>1120</v>
      </c>
      <c r="J7" s="45">
        <v>56</v>
      </c>
      <c r="K7" s="14">
        <v>5955.44</v>
      </c>
      <c r="L7" s="15">
        <v>1195.4000000000001</v>
      </c>
      <c r="M7" s="15">
        <v>4436.2539391999999</v>
      </c>
      <c r="N7" s="13">
        <v>36342.435639999996</v>
      </c>
      <c r="O7" s="12">
        <v>1638</v>
      </c>
      <c r="P7" s="14">
        <v>82149.426000000007</v>
      </c>
      <c r="Q7" s="15">
        <v>114</v>
      </c>
      <c r="R7" s="15">
        <v>877.04810999999995</v>
      </c>
      <c r="S7" s="10"/>
      <c r="T7" s="10"/>
      <c r="U7" s="26"/>
    </row>
    <row r="8" spans="1:21" x14ac:dyDescent="0.4">
      <c r="A8" s="47"/>
      <c r="B8" s="3" t="s">
        <v>27</v>
      </c>
      <c r="C8" s="11">
        <f t="shared" si="0"/>
        <v>12.885932618175397</v>
      </c>
      <c r="D8" s="5">
        <v>176139.31357000003</v>
      </c>
      <c r="E8" s="5">
        <v>7353.0810000000001</v>
      </c>
      <c r="F8" s="5">
        <v>183492.39457000003</v>
      </c>
      <c r="G8" s="5">
        <v>4782</v>
      </c>
      <c r="H8" s="5">
        <v>39013</v>
      </c>
      <c r="I8" s="14">
        <v>2903</v>
      </c>
      <c r="J8" s="45">
        <v>123</v>
      </c>
      <c r="K8" s="14">
        <v>16927.319</v>
      </c>
      <c r="L8" s="15">
        <v>4605.7150000000001</v>
      </c>
      <c r="M8" s="15">
        <v>13220.846304000001</v>
      </c>
      <c r="N8" s="13">
        <v>64808.003179999992</v>
      </c>
      <c r="O8" s="12">
        <v>2915</v>
      </c>
      <c r="P8" s="14">
        <v>110797.636</v>
      </c>
      <c r="Q8" s="15">
        <v>200</v>
      </c>
      <c r="R8" s="15">
        <v>1666.6828</v>
      </c>
      <c r="S8" s="10"/>
      <c r="T8" s="10"/>
      <c r="U8" s="26"/>
    </row>
    <row r="9" spans="1:21" x14ac:dyDescent="0.4">
      <c r="A9" s="47"/>
      <c r="B9" s="3" t="s">
        <v>28</v>
      </c>
      <c r="C9" s="11">
        <f t="shared" si="0"/>
        <v>14.567312319447984</v>
      </c>
      <c r="D9" s="5">
        <v>645864.47947000002</v>
      </c>
      <c r="E9" s="5">
        <v>71626.127999999997</v>
      </c>
      <c r="F9" s="5">
        <v>717490.60747000005</v>
      </c>
      <c r="G9" s="5">
        <v>35190</v>
      </c>
      <c r="H9" s="5">
        <v>134941</v>
      </c>
      <c r="I9" s="14">
        <v>16543</v>
      </c>
      <c r="J9" s="45">
        <v>890</v>
      </c>
      <c r="K9" s="14">
        <v>86840.494999999995</v>
      </c>
      <c r="L9" s="15">
        <v>29600.05</v>
      </c>
      <c r="M9" s="15">
        <v>71998.189333000002</v>
      </c>
      <c r="N9" s="13">
        <v>221315.86322999999</v>
      </c>
      <c r="O9" s="12">
        <v>12189</v>
      </c>
      <c r="P9" s="14">
        <v>500165.45500000002</v>
      </c>
      <c r="Q9" s="15">
        <v>681</v>
      </c>
      <c r="R9" s="15">
        <v>9504.1264800000008</v>
      </c>
      <c r="S9" s="10"/>
      <c r="T9" s="10"/>
      <c r="U9" s="26"/>
    </row>
    <row r="10" spans="1:21" x14ac:dyDescent="0.4">
      <c r="A10" s="47"/>
      <c r="B10" s="3" t="s">
        <v>29</v>
      </c>
      <c r="C10" s="11">
        <f t="shared" si="0"/>
        <v>12.52803519301249</v>
      </c>
      <c r="D10" s="5">
        <v>100598.18016999999</v>
      </c>
      <c r="E10" s="5">
        <v>7780.1610000000001</v>
      </c>
      <c r="F10" s="5">
        <v>108378.34117</v>
      </c>
      <c r="G10" s="5">
        <v>3870</v>
      </c>
      <c r="H10" s="5">
        <v>23701</v>
      </c>
      <c r="I10" s="14">
        <v>2795</v>
      </c>
      <c r="J10" s="45">
        <v>190</v>
      </c>
      <c r="K10" s="14">
        <v>13774.65</v>
      </c>
      <c r="L10" s="15">
        <v>7521.7550000000001</v>
      </c>
      <c r="M10" s="15">
        <v>12999.800370000001</v>
      </c>
      <c r="N10" s="13">
        <v>67963.380914000008</v>
      </c>
      <c r="O10" s="12">
        <v>2745</v>
      </c>
      <c r="P10" s="14">
        <v>128327.958</v>
      </c>
      <c r="Q10" s="15">
        <v>225</v>
      </c>
      <c r="R10" s="15">
        <v>2238.9222999999997</v>
      </c>
      <c r="S10" s="10"/>
      <c r="T10" s="10"/>
      <c r="U10" s="26"/>
    </row>
    <row r="11" spans="1:21" x14ac:dyDescent="0.4">
      <c r="A11" s="47"/>
      <c r="B11" s="3" t="s">
        <v>30</v>
      </c>
      <c r="C11" s="11">
        <f t="shared" si="0"/>
        <v>14.119183327196117</v>
      </c>
      <c r="D11" s="5">
        <v>268177.93537999998</v>
      </c>
      <c r="E11" s="5">
        <v>37033.061999999998</v>
      </c>
      <c r="F11" s="5">
        <v>305210.99737999996</v>
      </c>
      <c r="G11" s="5">
        <v>18515</v>
      </c>
      <c r="H11" s="5">
        <v>59224</v>
      </c>
      <c r="I11" s="14">
        <v>6876</v>
      </c>
      <c r="J11" s="45">
        <v>256</v>
      </c>
      <c r="K11" s="14">
        <v>38292.457999999999</v>
      </c>
      <c r="L11" s="15">
        <v>6965.74</v>
      </c>
      <c r="M11" s="15">
        <v>29460.236496000001</v>
      </c>
      <c r="N11" s="13">
        <v>83825.640210000012</v>
      </c>
      <c r="O11" s="12">
        <v>5588</v>
      </c>
      <c r="P11" s="14">
        <v>161228.79199999999</v>
      </c>
      <c r="Q11" s="15">
        <v>248</v>
      </c>
      <c r="R11" s="15">
        <v>3717.9343399999998</v>
      </c>
      <c r="S11" s="10"/>
      <c r="T11" s="10"/>
      <c r="U11" s="26"/>
    </row>
    <row r="12" spans="1:21" x14ac:dyDescent="0.4">
      <c r="A12" s="47"/>
      <c r="B12" s="3" t="s">
        <v>31</v>
      </c>
      <c r="C12" s="11">
        <f t="shared" si="0"/>
        <v>17.679400980845418</v>
      </c>
      <c r="D12" s="5">
        <v>298180.24423000001</v>
      </c>
      <c r="E12" s="5">
        <v>47893.146000000001</v>
      </c>
      <c r="F12" s="5">
        <v>346073.39023000002</v>
      </c>
      <c r="G12" s="5">
        <v>20506</v>
      </c>
      <c r="H12" s="5">
        <v>53630</v>
      </c>
      <c r="I12" s="14">
        <v>10437</v>
      </c>
      <c r="J12" s="45">
        <v>236</v>
      </c>
      <c r="K12" s="14">
        <v>61547.474999999999</v>
      </c>
      <c r="L12" s="15">
        <v>6811.54</v>
      </c>
      <c r="M12" s="15">
        <v>42298.330175000003</v>
      </c>
      <c r="N12" s="13">
        <v>74158.667069999981</v>
      </c>
      <c r="O12" s="12">
        <v>4333</v>
      </c>
      <c r="P12" s="14">
        <v>138008.16200000001</v>
      </c>
      <c r="Q12" s="15">
        <v>232</v>
      </c>
      <c r="R12" s="15">
        <v>2838.0488700000001</v>
      </c>
      <c r="S12" s="10"/>
      <c r="T12" s="10"/>
      <c r="U12" s="26"/>
    </row>
    <row r="13" spans="1:21" x14ac:dyDescent="0.4">
      <c r="A13" s="47"/>
      <c r="B13" s="3" t="s">
        <v>32</v>
      </c>
      <c r="C13" s="11">
        <f t="shared" si="0"/>
        <v>21.230533763322835</v>
      </c>
      <c r="D13" s="5">
        <v>41004.147949999999</v>
      </c>
      <c r="E13" s="5">
        <v>2708.7779999999998</v>
      </c>
      <c r="F13" s="5">
        <v>43712.925949999997</v>
      </c>
      <c r="G13" s="5">
        <v>1305</v>
      </c>
      <c r="H13" s="5">
        <v>5641</v>
      </c>
      <c r="I13" s="14">
        <v>647</v>
      </c>
      <c r="J13" s="45">
        <v>14</v>
      </c>
      <c r="K13" s="14">
        <v>4033.98</v>
      </c>
      <c r="L13" s="15">
        <v>274.95</v>
      </c>
      <c r="M13" s="15">
        <v>2160.9302809999999</v>
      </c>
      <c r="N13" s="13">
        <v>8083.1801059999998</v>
      </c>
      <c r="O13" s="12">
        <v>445</v>
      </c>
      <c r="P13" s="14">
        <v>13102.558999999999</v>
      </c>
      <c r="Q13" s="15">
        <v>23</v>
      </c>
      <c r="R13" s="15">
        <v>315.92321000000004</v>
      </c>
      <c r="S13" s="10"/>
      <c r="T13" s="10"/>
      <c r="U13" s="26"/>
    </row>
    <row r="14" spans="1:21" x14ac:dyDescent="0.4">
      <c r="A14" s="47"/>
      <c r="B14" s="3" t="s">
        <v>33</v>
      </c>
      <c r="C14" s="11">
        <f t="shared" si="0"/>
        <v>11.395607484041047</v>
      </c>
      <c r="D14" s="5">
        <v>346622.74855999998</v>
      </c>
      <c r="E14" s="5">
        <v>11039.617</v>
      </c>
      <c r="F14" s="5">
        <v>357662.36556000001</v>
      </c>
      <c r="G14" s="5">
        <v>8555</v>
      </c>
      <c r="H14" s="5">
        <v>85989</v>
      </c>
      <c r="I14" s="14">
        <v>6635</v>
      </c>
      <c r="J14" s="45">
        <v>490</v>
      </c>
      <c r="K14" s="14">
        <v>31006.85</v>
      </c>
      <c r="L14" s="15">
        <v>12339.615</v>
      </c>
      <c r="M14" s="15">
        <v>22898.467719</v>
      </c>
      <c r="N14" s="13">
        <v>167749.77445</v>
      </c>
      <c r="O14" s="12">
        <v>8900</v>
      </c>
      <c r="P14" s="14">
        <v>213969.92300000001</v>
      </c>
      <c r="Q14" s="15">
        <v>428</v>
      </c>
      <c r="R14" s="15">
        <v>5906.7454100000004</v>
      </c>
      <c r="S14" s="10"/>
      <c r="T14" s="10"/>
      <c r="U14" s="26"/>
    </row>
    <row r="15" spans="1:21" x14ac:dyDescent="0.4">
      <c r="A15" s="47"/>
      <c r="B15" s="3" t="s">
        <v>34</v>
      </c>
      <c r="C15" s="11">
        <f t="shared" si="0"/>
        <v>21.115737384826694</v>
      </c>
      <c r="D15" s="5">
        <v>319930.10505000001</v>
      </c>
      <c r="E15" s="5">
        <v>30510.579000000002</v>
      </c>
      <c r="F15" s="5">
        <v>350440.68405000004</v>
      </c>
      <c r="G15" s="5">
        <v>14300</v>
      </c>
      <c r="H15" s="5">
        <v>45469</v>
      </c>
      <c r="I15" s="14">
        <v>7123</v>
      </c>
      <c r="J15" s="45">
        <v>136</v>
      </c>
      <c r="K15" s="14">
        <v>48699.21</v>
      </c>
      <c r="L15" s="15">
        <v>3957.69</v>
      </c>
      <c r="M15" s="15">
        <v>26811.721955000001</v>
      </c>
      <c r="N15" s="13">
        <v>54083.677056</v>
      </c>
      <c r="O15" s="12">
        <v>2761</v>
      </c>
      <c r="P15" s="14">
        <v>92544.718999999997</v>
      </c>
      <c r="Q15" s="15">
        <v>176</v>
      </c>
      <c r="R15" s="15">
        <v>2942.9877000000001</v>
      </c>
      <c r="S15" s="10"/>
      <c r="T15" s="10"/>
      <c r="U15" s="26"/>
    </row>
    <row r="16" spans="1:21" x14ac:dyDescent="0.4">
      <c r="A16" s="47"/>
      <c r="B16" s="3" t="s">
        <v>35</v>
      </c>
      <c r="C16" s="11">
        <f t="shared" si="0"/>
        <v>14.942268850874211</v>
      </c>
      <c r="D16" s="5">
        <v>87991.889150000003</v>
      </c>
      <c r="E16" s="5">
        <v>3819.5369999999998</v>
      </c>
      <c r="F16" s="5">
        <v>91811.426149999999</v>
      </c>
      <c r="G16" s="5">
        <v>2174</v>
      </c>
      <c r="H16" s="5">
        <v>16834</v>
      </c>
      <c r="I16" s="14">
        <v>1602</v>
      </c>
      <c r="J16" s="45">
        <v>63</v>
      </c>
      <c r="K16" s="14">
        <v>10233.695</v>
      </c>
      <c r="L16" s="15">
        <v>1509.12</v>
      </c>
      <c r="M16" s="15">
        <v>5849.0463774999998</v>
      </c>
      <c r="N16" s="13">
        <v>33170.723120000002</v>
      </c>
      <c r="O16" s="12">
        <v>1638</v>
      </c>
      <c r="P16" s="14">
        <v>62037.809000000001</v>
      </c>
      <c r="Q16" s="15">
        <v>134</v>
      </c>
      <c r="R16" s="15">
        <v>990.05956000000003</v>
      </c>
      <c r="S16" s="10"/>
      <c r="T16" s="10"/>
      <c r="U16" s="26"/>
    </row>
    <row r="17" spans="1:24" x14ac:dyDescent="0.4">
      <c r="A17" s="47"/>
      <c r="B17" s="3" t="s">
        <v>36</v>
      </c>
      <c r="C17" s="11">
        <f t="shared" si="0"/>
        <v>17.267848438054482</v>
      </c>
      <c r="D17" s="5">
        <v>85985.625220000002</v>
      </c>
      <c r="E17" s="5">
        <v>3305.6419999999998</v>
      </c>
      <c r="F17" s="5">
        <v>89291.267220000009</v>
      </c>
      <c r="G17" s="5">
        <v>1803</v>
      </c>
      <c r="H17" s="5">
        <v>14167</v>
      </c>
      <c r="I17" s="14">
        <v>940</v>
      </c>
      <c r="J17" s="45">
        <v>30</v>
      </c>
      <c r="K17" s="14">
        <v>6357.1549999999997</v>
      </c>
      <c r="L17" s="15">
        <v>596.20000000000005</v>
      </c>
      <c r="M17" s="15">
        <v>3408.8753185</v>
      </c>
      <c r="N17" s="13">
        <v>21704.132549999998</v>
      </c>
      <c r="O17" s="12">
        <v>1234</v>
      </c>
      <c r="P17" s="14">
        <v>15052.566000000001</v>
      </c>
      <c r="Q17" s="15">
        <v>43</v>
      </c>
      <c r="R17" s="15">
        <v>669.47170999999992</v>
      </c>
      <c r="S17" s="10"/>
      <c r="T17" s="10"/>
      <c r="U17" s="26"/>
    </row>
    <row r="18" spans="1:24" x14ac:dyDescent="0.4">
      <c r="A18" s="47"/>
      <c r="B18" s="3" t="s">
        <v>37</v>
      </c>
      <c r="C18" s="11">
        <f t="shared" si="0"/>
        <v>11.17705844410553</v>
      </c>
      <c r="D18" s="5">
        <v>158573.26522</v>
      </c>
      <c r="E18" s="5">
        <v>4415.9660000000003</v>
      </c>
      <c r="F18" s="5">
        <v>162989.23122000002</v>
      </c>
      <c r="G18" s="5">
        <v>2702</v>
      </c>
      <c r="H18" s="5">
        <v>39952</v>
      </c>
      <c r="I18" s="14">
        <v>900</v>
      </c>
      <c r="J18" s="45">
        <v>82</v>
      </c>
      <c r="K18" s="14">
        <v>4701.2250000000004</v>
      </c>
      <c r="L18" s="15">
        <v>1827.92</v>
      </c>
      <c r="M18" s="15">
        <v>3092.7712634</v>
      </c>
      <c r="N18" s="13">
        <v>115544.58465</v>
      </c>
      <c r="O18" s="12">
        <v>6522</v>
      </c>
      <c r="P18" s="14">
        <v>183661.34099999999</v>
      </c>
      <c r="Q18" s="15">
        <v>322</v>
      </c>
      <c r="R18" s="15">
        <v>1423.8248700000001</v>
      </c>
      <c r="S18" s="10"/>
      <c r="T18" s="10"/>
      <c r="U18" s="26"/>
    </row>
    <row r="19" spans="1:24" x14ac:dyDescent="0.4">
      <c r="A19" s="47"/>
      <c r="B19" s="3" t="s">
        <v>38</v>
      </c>
      <c r="C19" s="11">
        <f t="shared" si="0"/>
        <v>15.477677114698933</v>
      </c>
      <c r="D19" s="5">
        <v>558472.83658999996</v>
      </c>
      <c r="E19" s="5">
        <v>55679.534</v>
      </c>
      <c r="F19" s="5">
        <v>614152.37058999995</v>
      </c>
      <c r="G19" s="5">
        <v>30237</v>
      </c>
      <c r="H19" s="5">
        <v>108712</v>
      </c>
      <c r="I19" s="14">
        <v>15175</v>
      </c>
      <c r="J19" s="45">
        <v>516</v>
      </c>
      <c r="K19" s="14">
        <v>90231.066999999995</v>
      </c>
      <c r="L19" s="15">
        <v>14251.295</v>
      </c>
      <c r="M19" s="15">
        <v>58566.774982000003</v>
      </c>
      <c r="N19" s="13">
        <v>190709.60738999999</v>
      </c>
      <c r="O19" s="12">
        <v>11477</v>
      </c>
      <c r="P19" s="14">
        <v>289320.41499999998</v>
      </c>
      <c r="Q19" s="15">
        <v>480</v>
      </c>
      <c r="R19" s="15">
        <v>6674.7703000000001</v>
      </c>
      <c r="S19" s="10"/>
      <c r="T19" s="10"/>
      <c r="U19" s="26"/>
    </row>
    <row r="20" spans="1:24" x14ac:dyDescent="0.4">
      <c r="A20" s="47"/>
      <c r="B20" s="3" t="s">
        <v>39</v>
      </c>
      <c r="C20" s="11">
        <f t="shared" si="0"/>
        <v>11.289035631558114</v>
      </c>
      <c r="D20" s="5">
        <v>79919.451300000015</v>
      </c>
      <c r="E20" s="5">
        <v>5197.6760000000004</v>
      </c>
      <c r="F20" s="5">
        <v>85117.127300000022</v>
      </c>
      <c r="G20" s="5">
        <v>2440</v>
      </c>
      <c r="H20" s="5">
        <v>20657</v>
      </c>
      <c r="I20" s="14">
        <v>2525</v>
      </c>
      <c r="J20" s="45">
        <v>157</v>
      </c>
      <c r="K20" s="14">
        <v>9068.4249999999993</v>
      </c>
      <c r="L20" s="15">
        <v>6946.72</v>
      </c>
      <c r="M20" s="15">
        <v>7452.8230252000003</v>
      </c>
      <c r="N20" s="13">
        <v>59198.653590000002</v>
      </c>
      <c r="O20" s="12">
        <v>1820</v>
      </c>
      <c r="P20" s="14">
        <v>254653.962</v>
      </c>
      <c r="Q20" s="15">
        <v>305</v>
      </c>
      <c r="R20" s="15">
        <v>837.68813</v>
      </c>
      <c r="S20" s="10"/>
      <c r="T20" s="10"/>
      <c r="U20" s="26"/>
    </row>
    <row r="21" spans="1:24" x14ac:dyDescent="0.4">
      <c r="A21" s="47"/>
      <c r="B21" s="3" t="s">
        <v>40</v>
      </c>
      <c r="C21" s="11">
        <f t="shared" si="0"/>
        <v>12.219494110778516</v>
      </c>
      <c r="D21" s="5">
        <v>263575.14896999998</v>
      </c>
      <c r="E21" s="5">
        <v>16363.991</v>
      </c>
      <c r="F21" s="5">
        <v>279939.13996999996</v>
      </c>
      <c r="G21" s="5">
        <v>9647</v>
      </c>
      <c r="H21" s="5">
        <v>62765</v>
      </c>
      <c r="I21" s="14">
        <v>4554</v>
      </c>
      <c r="J21" s="45">
        <v>177</v>
      </c>
      <c r="K21" s="14">
        <v>26338.435000000001</v>
      </c>
      <c r="L21" s="15">
        <v>5056.415</v>
      </c>
      <c r="M21" s="15">
        <v>19580.461223999999</v>
      </c>
      <c r="N21" s="13">
        <v>72497.845990000002</v>
      </c>
      <c r="O21" s="12">
        <v>3567</v>
      </c>
      <c r="P21" s="14">
        <v>179686.32800000001</v>
      </c>
      <c r="Q21" s="15">
        <v>250</v>
      </c>
      <c r="R21" s="15">
        <v>3603.84555</v>
      </c>
      <c r="S21" s="10"/>
      <c r="T21" s="10"/>
      <c r="U21" s="26"/>
    </row>
    <row r="22" spans="1:24" x14ac:dyDescent="0.4">
      <c r="A22" s="47"/>
      <c r="B22" s="3" t="s">
        <v>41</v>
      </c>
      <c r="C22" s="11">
        <f t="shared" si="0"/>
        <v>13.212433787737345</v>
      </c>
      <c r="D22" s="5">
        <v>229813.85028000001</v>
      </c>
      <c r="E22" s="5">
        <v>18503.471000000001</v>
      </c>
      <c r="F22" s="5">
        <v>248317.32128</v>
      </c>
      <c r="G22" s="5">
        <v>9699</v>
      </c>
      <c r="H22" s="5">
        <v>51491</v>
      </c>
      <c r="I22" s="14">
        <v>5354</v>
      </c>
      <c r="J22" s="45">
        <v>191</v>
      </c>
      <c r="K22" s="14">
        <v>29941.895</v>
      </c>
      <c r="L22" s="15">
        <v>7332.8950000000004</v>
      </c>
      <c r="M22" s="15">
        <v>21593.369972</v>
      </c>
      <c r="N22" s="13">
        <v>107965.33626999999</v>
      </c>
      <c r="O22" s="12">
        <v>4456</v>
      </c>
      <c r="P22" s="14">
        <v>377417.94500000001</v>
      </c>
      <c r="Q22" s="15">
        <v>548</v>
      </c>
      <c r="R22" s="15">
        <v>3117.1718300000002</v>
      </c>
      <c r="S22" s="10"/>
      <c r="T22" s="10"/>
      <c r="U22" s="26"/>
    </row>
    <row r="23" spans="1:24" x14ac:dyDescent="0.4">
      <c r="A23" s="47"/>
      <c r="B23" s="3" t="s">
        <v>42</v>
      </c>
      <c r="C23" s="11">
        <f t="shared" si="0"/>
        <v>13.590413798523903</v>
      </c>
      <c r="D23" s="5">
        <v>76684.509299999991</v>
      </c>
      <c r="E23" s="5">
        <v>3720.252</v>
      </c>
      <c r="F23" s="5">
        <v>80404.761299999984</v>
      </c>
      <c r="G23" s="5">
        <v>2101</v>
      </c>
      <c r="H23" s="5">
        <v>16209</v>
      </c>
      <c r="I23" s="14">
        <v>1338</v>
      </c>
      <c r="J23" s="45">
        <v>113</v>
      </c>
      <c r="K23" s="14">
        <v>8390.27</v>
      </c>
      <c r="L23" s="15">
        <v>9231.6299999999992</v>
      </c>
      <c r="M23" s="15">
        <v>6890.0038630999998</v>
      </c>
      <c r="N23" s="13">
        <v>43144.384859999998</v>
      </c>
      <c r="O23" s="12">
        <v>1753</v>
      </c>
      <c r="P23" s="14">
        <v>113749.501</v>
      </c>
      <c r="Q23" s="15">
        <v>185</v>
      </c>
      <c r="R23" s="15">
        <v>1194.7624799999999</v>
      </c>
      <c r="S23" s="10"/>
      <c r="T23" s="10"/>
      <c r="U23" s="26"/>
    </row>
    <row r="24" spans="1:24" x14ac:dyDescent="0.4">
      <c r="A24" s="47"/>
      <c r="B24" s="3" t="s">
        <v>43</v>
      </c>
      <c r="C24" s="11">
        <f t="shared" si="0"/>
        <v>18.093789314479835</v>
      </c>
      <c r="D24" s="5">
        <v>503613.08122000005</v>
      </c>
      <c r="E24" s="5">
        <v>101909.239</v>
      </c>
      <c r="F24" s="5">
        <v>605522.32022000011</v>
      </c>
      <c r="G24" s="5">
        <v>41477</v>
      </c>
      <c r="H24" s="5">
        <v>91687</v>
      </c>
      <c r="I24" s="14">
        <v>14993</v>
      </c>
      <c r="J24" s="45">
        <v>410</v>
      </c>
      <c r="K24" s="14">
        <v>91187.620999999999</v>
      </c>
      <c r="L24" s="15">
        <v>11145.2</v>
      </c>
      <c r="M24" s="15">
        <v>65581.206535999998</v>
      </c>
      <c r="N24" s="13">
        <v>137983.20305000001</v>
      </c>
      <c r="O24" s="12">
        <v>8358</v>
      </c>
      <c r="P24" s="14">
        <v>217658.17800000001</v>
      </c>
      <c r="Q24" s="15">
        <v>352</v>
      </c>
      <c r="R24" s="15">
        <v>5207.3038499999993</v>
      </c>
      <c r="S24" s="10"/>
      <c r="T24" s="10"/>
      <c r="U24" s="26"/>
    </row>
    <row r="25" spans="1:24" x14ac:dyDescent="0.4">
      <c r="A25" s="47"/>
      <c r="B25" s="3" t="s">
        <v>44</v>
      </c>
      <c r="C25" s="11">
        <f t="shared" si="0"/>
        <v>9.6315035259773545</v>
      </c>
      <c r="D25" s="5">
        <v>397886.35027</v>
      </c>
      <c r="E25" s="5">
        <v>7070.9859999999999</v>
      </c>
      <c r="F25" s="5">
        <v>404957.33626999997</v>
      </c>
      <c r="G25" s="5">
        <v>4385</v>
      </c>
      <c r="H25" s="5">
        <v>115192</v>
      </c>
      <c r="I25" s="14">
        <v>1741</v>
      </c>
      <c r="J25" s="45">
        <v>552</v>
      </c>
      <c r="K25" s="14">
        <v>7143.71</v>
      </c>
      <c r="L25" s="15">
        <v>14816.62</v>
      </c>
      <c r="M25" s="15">
        <v>7770.0782563000002</v>
      </c>
      <c r="N25" s="13">
        <v>684874.22900000005</v>
      </c>
      <c r="O25" s="12">
        <v>32305</v>
      </c>
      <c r="P25" s="14">
        <v>1884075.7779999999</v>
      </c>
      <c r="Q25" s="15">
        <v>2490</v>
      </c>
      <c r="R25" s="15">
        <v>6248.0435099999995</v>
      </c>
      <c r="S25" s="10"/>
      <c r="T25" s="10"/>
      <c r="U25" s="26"/>
    </row>
    <row r="26" spans="1:24" x14ac:dyDescent="0.4">
      <c r="A26" s="47"/>
      <c r="B26" s="3" t="s">
        <v>45</v>
      </c>
      <c r="C26" s="11">
        <f t="shared" si="0"/>
        <v>12.399225497976895</v>
      </c>
      <c r="D26" s="5">
        <v>155189.97040000002</v>
      </c>
      <c r="E26" s="5">
        <v>3775.85</v>
      </c>
      <c r="F26" s="5">
        <v>158965.82040000003</v>
      </c>
      <c r="G26" s="5">
        <v>2970</v>
      </c>
      <c r="H26" s="5">
        <v>35125</v>
      </c>
      <c r="I26" s="14">
        <v>1798</v>
      </c>
      <c r="J26" s="45">
        <v>83</v>
      </c>
      <c r="K26" s="14">
        <v>10289.557000000001</v>
      </c>
      <c r="L26" s="15">
        <v>1792.79</v>
      </c>
      <c r="M26" s="15">
        <v>6480.4389215000001</v>
      </c>
      <c r="N26" s="13">
        <v>49746.138096999995</v>
      </c>
      <c r="O26" s="12">
        <v>2768</v>
      </c>
      <c r="P26" s="14">
        <v>91975.887000000002</v>
      </c>
      <c r="Q26" s="15">
        <v>152</v>
      </c>
      <c r="R26" s="15">
        <v>1347.8533600000001</v>
      </c>
      <c r="S26" s="10"/>
      <c r="T26" s="10"/>
      <c r="U26" s="26"/>
    </row>
    <row r="27" spans="1:24" x14ac:dyDescent="0.4">
      <c r="A27" s="47"/>
      <c r="B27" s="3" t="s">
        <v>46</v>
      </c>
      <c r="C27" s="11">
        <f t="shared" si="0"/>
        <v>14.465263843513268</v>
      </c>
      <c r="D27" s="5">
        <v>160448.31326</v>
      </c>
      <c r="E27" s="5">
        <v>7159.6139999999996</v>
      </c>
      <c r="F27" s="5">
        <v>167607.92726</v>
      </c>
      <c r="G27" s="5">
        <v>4368</v>
      </c>
      <c r="H27" s="5">
        <v>31745</v>
      </c>
      <c r="I27" s="14">
        <v>3251</v>
      </c>
      <c r="J27" s="45">
        <v>172</v>
      </c>
      <c r="K27" s="14">
        <v>19500.125</v>
      </c>
      <c r="L27" s="15">
        <v>4970.32</v>
      </c>
      <c r="M27" s="15">
        <v>12856.589028</v>
      </c>
      <c r="N27" s="13">
        <v>97410.516929999998</v>
      </c>
      <c r="O27" s="12">
        <v>5179</v>
      </c>
      <c r="P27" s="14">
        <v>240569.965</v>
      </c>
      <c r="Q27" s="15">
        <v>321</v>
      </c>
      <c r="R27" s="15">
        <v>1646.4638500000001</v>
      </c>
      <c r="S27" s="10"/>
      <c r="T27" s="10"/>
      <c r="U27" s="26"/>
    </row>
    <row r="28" spans="1:24" x14ac:dyDescent="0.4">
      <c r="A28" s="47"/>
      <c r="B28" s="3" t="s">
        <v>47</v>
      </c>
      <c r="C28" s="11">
        <f t="shared" si="0"/>
        <v>18.177062916016734</v>
      </c>
      <c r="D28" s="5">
        <v>181904.98813999997</v>
      </c>
      <c r="E28" s="5">
        <v>6412.2920000000004</v>
      </c>
      <c r="F28" s="5">
        <v>188317.28013999996</v>
      </c>
      <c r="G28" s="5">
        <v>3757</v>
      </c>
      <c r="H28" s="5">
        <v>28384</v>
      </c>
      <c r="I28" s="14">
        <v>1151</v>
      </c>
      <c r="J28" s="45">
        <v>82</v>
      </c>
      <c r="K28" s="14">
        <v>8011.19</v>
      </c>
      <c r="L28" s="15">
        <v>1271.52</v>
      </c>
      <c r="M28" s="15">
        <v>4045.0124854000001</v>
      </c>
      <c r="N28" s="13">
        <v>51230.237840000009</v>
      </c>
      <c r="O28" s="12">
        <v>2926</v>
      </c>
      <c r="P28" s="14">
        <v>50521.682999999997</v>
      </c>
      <c r="Q28" s="15">
        <v>104</v>
      </c>
      <c r="R28" s="15">
        <v>2075.14345</v>
      </c>
      <c r="S28" s="10"/>
      <c r="T28" s="10"/>
      <c r="U28" s="26"/>
    </row>
    <row r="29" spans="1:24" x14ac:dyDescent="0.4">
      <c r="A29" s="47"/>
      <c r="B29" s="17" t="s">
        <v>48</v>
      </c>
      <c r="C29" s="18">
        <f t="shared" si="0"/>
        <v>14.027082740028126</v>
      </c>
      <c r="D29" s="19">
        <f>SUM(D6:D28)</f>
        <v>5479012.7673500003</v>
      </c>
      <c r="E29" s="19">
        <f t="shared" ref="E29:R29" si="1">SUM(E6:E28)</f>
        <v>482878.51299999992</v>
      </c>
      <c r="F29" s="19">
        <f t="shared" si="1"/>
        <v>5961891.2803500006</v>
      </c>
      <c r="G29" s="19">
        <f t="shared" si="1"/>
        <v>241721</v>
      </c>
      <c r="H29" s="19">
        <f t="shared" si="1"/>
        <v>1164458</v>
      </c>
      <c r="I29" s="24">
        <f t="shared" si="1"/>
        <v>115483</v>
      </c>
      <c r="J29" s="43">
        <f t="shared" si="1"/>
        <v>5331</v>
      </c>
      <c r="K29" s="24">
        <f t="shared" si="1"/>
        <v>655739.12699999998</v>
      </c>
      <c r="L29" s="22">
        <f t="shared" si="1"/>
        <v>161536.93</v>
      </c>
      <c r="M29" s="22">
        <f t="shared" si="1"/>
        <v>471081.68141610018</v>
      </c>
      <c r="N29" s="21">
        <f t="shared" si="1"/>
        <v>2578306.6067430004</v>
      </c>
      <c r="O29" s="20">
        <f t="shared" si="1"/>
        <v>132021</v>
      </c>
      <c r="P29" s="8">
        <f t="shared" si="1"/>
        <v>5640658.5419999994</v>
      </c>
      <c r="Q29" s="9">
        <f t="shared" si="1"/>
        <v>8450</v>
      </c>
      <c r="R29" s="22">
        <f t="shared" si="1"/>
        <v>69907.341959999976</v>
      </c>
      <c r="S29" s="10"/>
      <c r="T29" s="10"/>
      <c r="U29" s="26"/>
    </row>
    <row r="30" spans="1:24" x14ac:dyDescent="0.4">
      <c r="A30" s="48"/>
      <c r="B30" s="23" t="s">
        <v>49</v>
      </c>
      <c r="C30" s="18"/>
      <c r="D30" s="19"/>
      <c r="E30" s="19"/>
      <c r="F30" s="19"/>
      <c r="G30" s="19"/>
      <c r="H30" s="19"/>
      <c r="I30" s="24"/>
      <c r="J30" s="43"/>
      <c r="K30" s="43"/>
      <c r="L30" s="43"/>
      <c r="M30" s="22"/>
      <c r="N30" s="21"/>
      <c r="O30" s="19"/>
      <c r="P30" s="24">
        <v>3344452.5498699993</v>
      </c>
      <c r="Q30" s="22">
        <v>289</v>
      </c>
      <c r="R30" s="50"/>
      <c r="S30" s="10"/>
      <c r="T30" s="10"/>
      <c r="U30" s="26"/>
    </row>
    <row r="31" spans="1:24" x14ac:dyDescent="0.4">
      <c r="A31" s="69" t="s">
        <v>51</v>
      </c>
      <c r="B31" s="25" t="s">
        <v>50</v>
      </c>
      <c r="C31" s="11">
        <f t="shared" ref="C31:C40" si="2">F31/H31*1000/365</f>
        <v>15.830323299657215</v>
      </c>
      <c r="D31" s="5">
        <v>736314.94227999996</v>
      </c>
      <c r="E31" s="5">
        <v>167068.65599999999</v>
      </c>
      <c r="F31" s="5">
        <v>903383.59827999992</v>
      </c>
      <c r="G31" s="5">
        <v>80498</v>
      </c>
      <c r="H31" s="5">
        <v>156347</v>
      </c>
      <c r="I31" s="14">
        <v>34718</v>
      </c>
      <c r="J31" s="45">
        <v>1066</v>
      </c>
      <c r="K31" s="8">
        <v>191038.13000000999</v>
      </c>
      <c r="L31" s="9">
        <v>36213.514999999999</v>
      </c>
      <c r="M31" s="15">
        <v>156972.37526999999</v>
      </c>
      <c r="N31" s="13">
        <v>214308.83099999998</v>
      </c>
      <c r="O31" s="12">
        <v>12767</v>
      </c>
      <c r="P31" s="14">
        <v>501845.35399999999</v>
      </c>
      <c r="Q31" s="15">
        <v>690</v>
      </c>
      <c r="R31" s="15">
        <v>9054.1835199999987</v>
      </c>
      <c r="S31" s="10"/>
      <c r="T31" s="10"/>
      <c r="U31" s="26"/>
      <c r="V31" s="27"/>
      <c r="W31" s="27"/>
      <c r="X31" s="16"/>
    </row>
    <row r="32" spans="1:24" x14ac:dyDescent="0.4">
      <c r="A32" s="70"/>
      <c r="B32" s="28" t="s">
        <v>52</v>
      </c>
      <c r="C32" s="11">
        <f t="shared" si="2"/>
        <v>17.132423754938237</v>
      </c>
      <c r="D32" s="5">
        <v>151393.61326999997</v>
      </c>
      <c r="E32" s="5">
        <v>21335.996999999999</v>
      </c>
      <c r="F32" s="5">
        <v>172729.61026999998</v>
      </c>
      <c r="G32" s="5">
        <v>10629</v>
      </c>
      <c r="H32" s="5">
        <v>27622</v>
      </c>
      <c r="I32" s="14">
        <v>7813</v>
      </c>
      <c r="J32" s="45">
        <v>318</v>
      </c>
      <c r="K32" s="14">
        <v>50356.55</v>
      </c>
      <c r="L32" s="15">
        <v>12905.535</v>
      </c>
      <c r="M32" s="15">
        <v>49566.919270999999</v>
      </c>
      <c r="N32" s="13">
        <v>41313.924500000001</v>
      </c>
      <c r="O32" s="12">
        <v>1920</v>
      </c>
      <c r="P32" s="14">
        <v>71201.069000000003</v>
      </c>
      <c r="Q32" s="15">
        <v>139</v>
      </c>
      <c r="R32" s="15">
        <v>1661.5577700000001</v>
      </c>
      <c r="S32" s="10"/>
      <c r="T32" s="10"/>
      <c r="U32" s="26"/>
      <c r="V32" s="27"/>
      <c r="W32" s="27"/>
      <c r="X32" s="16"/>
    </row>
    <row r="33" spans="1:24" x14ac:dyDescent="0.4">
      <c r="A33" s="70"/>
      <c r="B33" s="28" t="s">
        <v>53</v>
      </c>
      <c r="C33" s="11">
        <f t="shared" si="2"/>
        <v>16.102240090113355</v>
      </c>
      <c r="D33" s="5">
        <v>428420.07986</v>
      </c>
      <c r="E33" s="5">
        <v>103071.63099999999</v>
      </c>
      <c r="F33" s="5">
        <v>531491.71085999999</v>
      </c>
      <c r="G33" s="5">
        <v>52909</v>
      </c>
      <c r="H33" s="5">
        <v>90431</v>
      </c>
      <c r="I33" s="14">
        <v>24548</v>
      </c>
      <c r="J33" s="45">
        <v>689</v>
      </c>
      <c r="K33" s="14">
        <v>138627.27500001001</v>
      </c>
      <c r="L33" s="15">
        <v>16694.205000000002</v>
      </c>
      <c r="M33" s="15">
        <v>120048.75791</v>
      </c>
      <c r="N33" s="13">
        <v>120076.76225</v>
      </c>
      <c r="O33" s="12">
        <v>7131</v>
      </c>
      <c r="P33" s="14">
        <v>190750.829</v>
      </c>
      <c r="Q33" s="15">
        <v>392</v>
      </c>
      <c r="R33" s="15">
        <v>4419.3867599999994</v>
      </c>
      <c r="S33" s="10"/>
      <c r="T33" s="10"/>
      <c r="U33" s="26"/>
      <c r="V33" s="27"/>
      <c r="W33" s="27"/>
      <c r="X33" s="16"/>
    </row>
    <row r="34" spans="1:24" x14ac:dyDescent="0.4">
      <c r="A34" s="70"/>
      <c r="B34" s="28" t="s">
        <v>54</v>
      </c>
      <c r="C34" s="11">
        <f t="shared" si="2"/>
        <v>16.218042233896291</v>
      </c>
      <c r="D34" s="5">
        <v>192991.74314999999</v>
      </c>
      <c r="E34" s="5">
        <v>26121.710999999999</v>
      </c>
      <c r="F34" s="5">
        <v>219113.45415000001</v>
      </c>
      <c r="G34" s="5">
        <v>12973</v>
      </c>
      <c r="H34" s="5">
        <v>37015</v>
      </c>
      <c r="I34" s="14">
        <v>11004</v>
      </c>
      <c r="J34" s="45">
        <v>342</v>
      </c>
      <c r="K34" s="14">
        <v>68926.087</v>
      </c>
      <c r="L34" s="15">
        <v>13386.725</v>
      </c>
      <c r="M34" s="15">
        <v>63042.960179000002</v>
      </c>
      <c r="N34" s="13">
        <v>63810.520915000001</v>
      </c>
      <c r="O34" s="12">
        <v>3155</v>
      </c>
      <c r="P34" s="14">
        <v>84619.837</v>
      </c>
      <c r="Q34" s="15">
        <v>163</v>
      </c>
      <c r="R34" s="15">
        <v>2716.5987099999998</v>
      </c>
      <c r="S34" s="10"/>
      <c r="T34" s="10"/>
      <c r="U34" s="26"/>
    </row>
    <row r="35" spans="1:24" x14ac:dyDescent="0.4">
      <c r="A35" s="70"/>
      <c r="B35" s="28" t="s">
        <v>55</v>
      </c>
      <c r="C35" s="11">
        <f t="shared" si="2"/>
        <v>20.095721151770043</v>
      </c>
      <c r="D35" s="5">
        <v>44347.88841</v>
      </c>
      <c r="E35" s="5">
        <v>10099.358</v>
      </c>
      <c r="F35" s="5">
        <v>54447.24641</v>
      </c>
      <c r="G35" s="5">
        <v>4396</v>
      </c>
      <c r="H35" s="5">
        <v>7423</v>
      </c>
      <c r="I35" s="14">
        <v>1655</v>
      </c>
      <c r="J35" s="45">
        <v>107</v>
      </c>
      <c r="K35" s="14">
        <v>10908.86</v>
      </c>
      <c r="L35" s="15">
        <v>2155.085</v>
      </c>
      <c r="M35" s="15">
        <v>10335.616653999999</v>
      </c>
      <c r="N35" s="13">
        <v>27179.286329999995</v>
      </c>
      <c r="O35" s="12">
        <v>1374</v>
      </c>
      <c r="P35" s="14">
        <v>19897.156999999999</v>
      </c>
      <c r="Q35" s="15">
        <v>50</v>
      </c>
      <c r="R35" s="15">
        <v>635.65233999999998</v>
      </c>
      <c r="S35" s="10"/>
      <c r="T35" s="10"/>
      <c r="U35" s="26"/>
    </row>
    <row r="36" spans="1:24" x14ac:dyDescent="0.4">
      <c r="A36" s="70"/>
      <c r="B36" s="28" t="s">
        <v>56</v>
      </c>
      <c r="C36" s="11">
        <f t="shared" si="2"/>
        <v>13.22344921163406</v>
      </c>
      <c r="D36" s="5">
        <v>309071.31481000001</v>
      </c>
      <c r="E36" s="5">
        <v>50681.084000000003</v>
      </c>
      <c r="F36" s="5">
        <v>359752.39881000004</v>
      </c>
      <c r="G36" s="5">
        <v>29295</v>
      </c>
      <c r="H36" s="5">
        <v>74536</v>
      </c>
      <c r="I36" s="14">
        <v>13894</v>
      </c>
      <c r="J36" s="45">
        <v>704</v>
      </c>
      <c r="K36" s="14">
        <v>72486.771999999997</v>
      </c>
      <c r="L36" s="15">
        <v>26164.45</v>
      </c>
      <c r="M36" s="15">
        <v>73968.051552999998</v>
      </c>
      <c r="N36" s="13">
        <v>164212.95128000001</v>
      </c>
      <c r="O36" s="12">
        <v>8517</v>
      </c>
      <c r="P36" s="14">
        <v>261175.52799999999</v>
      </c>
      <c r="Q36" s="15">
        <v>499</v>
      </c>
      <c r="R36" s="15">
        <v>3564.7892499999998</v>
      </c>
      <c r="S36" s="10"/>
      <c r="T36" s="10"/>
      <c r="U36" s="26"/>
    </row>
    <row r="37" spans="1:24" x14ac:dyDescent="0.4">
      <c r="A37" s="70"/>
      <c r="B37" s="28" t="s">
        <v>57</v>
      </c>
      <c r="C37" s="11">
        <f t="shared" si="2"/>
        <v>16.132598216817225</v>
      </c>
      <c r="D37" s="5">
        <v>169455.41734000001</v>
      </c>
      <c r="E37" s="5">
        <v>44770.402999999998</v>
      </c>
      <c r="F37" s="5">
        <v>214225.82034000001</v>
      </c>
      <c r="G37" s="5">
        <v>23488</v>
      </c>
      <c r="H37" s="5">
        <v>36381</v>
      </c>
      <c r="I37" s="14">
        <v>10082</v>
      </c>
      <c r="J37" s="45">
        <v>328</v>
      </c>
      <c r="K37" s="14">
        <v>57421.385000000002</v>
      </c>
      <c r="L37" s="15">
        <v>8779.2150000000001</v>
      </c>
      <c r="M37" s="15">
        <v>50828.282558999999</v>
      </c>
      <c r="N37" s="13">
        <v>56167.409299999999</v>
      </c>
      <c r="O37" s="12">
        <v>3097</v>
      </c>
      <c r="P37" s="14">
        <v>88023.339000000007</v>
      </c>
      <c r="Q37" s="15">
        <v>193</v>
      </c>
      <c r="R37" s="15">
        <v>1534.6766499999999</v>
      </c>
      <c r="S37" s="10"/>
      <c r="T37" s="10"/>
      <c r="U37" s="26"/>
    </row>
    <row r="38" spans="1:24" x14ac:dyDescent="0.4">
      <c r="A38" s="70"/>
      <c r="B38" s="28" t="s">
        <v>58</v>
      </c>
      <c r="C38" s="11">
        <f t="shared" si="2"/>
        <v>21.080090408825988</v>
      </c>
      <c r="D38" s="5">
        <v>65634.587299999999</v>
      </c>
      <c r="E38" s="5">
        <v>13431.351000000001</v>
      </c>
      <c r="F38" s="5">
        <v>79065.938299999994</v>
      </c>
      <c r="G38" s="5">
        <v>6090</v>
      </c>
      <c r="H38" s="5">
        <v>10276</v>
      </c>
      <c r="I38" s="14">
        <v>3026</v>
      </c>
      <c r="J38" s="45">
        <v>184</v>
      </c>
      <c r="K38" s="14">
        <v>21048.514999999999</v>
      </c>
      <c r="L38" s="15">
        <v>7290.3</v>
      </c>
      <c r="M38" s="15">
        <v>19040.526146</v>
      </c>
      <c r="N38" s="13">
        <v>29095.645940000002</v>
      </c>
      <c r="O38" s="12">
        <v>1720</v>
      </c>
      <c r="P38" s="14">
        <v>32025.474999999999</v>
      </c>
      <c r="Q38" s="15">
        <v>85</v>
      </c>
      <c r="R38" s="15">
        <v>527.41931000000011</v>
      </c>
      <c r="S38" s="10"/>
      <c r="T38" s="10"/>
      <c r="U38" s="26"/>
    </row>
    <row r="39" spans="1:24" x14ac:dyDescent="0.4">
      <c r="A39" s="70"/>
      <c r="B39" s="29" t="s">
        <v>59</v>
      </c>
      <c r="C39" s="11">
        <f t="shared" si="2"/>
        <v>20.326469877893405</v>
      </c>
      <c r="D39" s="5">
        <v>35907.174589999995</v>
      </c>
      <c r="E39" s="5">
        <v>7806.5249999999996</v>
      </c>
      <c r="F39" s="5">
        <v>43713.699589999997</v>
      </c>
      <c r="G39" s="5">
        <v>3509</v>
      </c>
      <c r="H39" s="5">
        <v>5892</v>
      </c>
      <c r="I39" s="14">
        <v>1362</v>
      </c>
      <c r="J39" s="45">
        <v>120</v>
      </c>
      <c r="K39" s="14">
        <v>8761.1450000000004</v>
      </c>
      <c r="L39" s="15">
        <v>2117.17</v>
      </c>
      <c r="M39" s="15">
        <v>8045.1588650000003</v>
      </c>
      <c r="N39" s="13">
        <v>23189.708630000001</v>
      </c>
      <c r="O39" s="12">
        <v>1269</v>
      </c>
      <c r="P39" s="14">
        <v>9233.9159999999993</v>
      </c>
      <c r="Q39" s="15">
        <v>26</v>
      </c>
      <c r="R39" s="15">
        <v>328.55922999999996</v>
      </c>
      <c r="S39" s="10"/>
      <c r="T39" s="10"/>
      <c r="U39" s="26"/>
    </row>
    <row r="40" spans="1:24" x14ac:dyDescent="0.4">
      <c r="A40" s="70"/>
      <c r="B40" s="17" t="s">
        <v>48</v>
      </c>
      <c r="C40" s="18">
        <f t="shared" si="2"/>
        <v>15.838617982482937</v>
      </c>
      <c r="D40" s="19">
        <f>SUM(D31:D39)</f>
        <v>2133536.7610099996</v>
      </c>
      <c r="E40" s="19">
        <f t="shared" ref="E40:R40" si="3">SUM(E31:E39)</f>
        <v>444386.71600000007</v>
      </c>
      <c r="F40" s="19">
        <f t="shared" si="3"/>
        <v>2577923.4770099996</v>
      </c>
      <c r="G40" s="19">
        <f t="shared" si="3"/>
        <v>223787</v>
      </c>
      <c r="H40" s="19">
        <f t="shared" si="3"/>
        <v>445923</v>
      </c>
      <c r="I40" s="24">
        <f t="shared" si="3"/>
        <v>108102</v>
      </c>
      <c r="J40" s="43">
        <f t="shared" si="3"/>
        <v>3858</v>
      </c>
      <c r="K40" s="24">
        <f t="shared" si="3"/>
        <v>619574.71900001995</v>
      </c>
      <c r="L40" s="22">
        <f t="shared" si="3"/>
        <v>125706.20000000001</v>
      </c>
      <c r="M40" s="22">
        <f t="shared" si="3"/>
        <v>551848.648407</v>
      </c>
      <c r="N40" s="21">
        <f t="shared" si="3"/>
        <v>739355.04014499998</v>
      </c>
      <c r="O40" s="19">
        <f t="shared" si="3"/>
        <v>40950</v>
      </c>
      <c r="P40" s="8">
        <f t="shared" si="3"/>
        <v>1258772.504</v>
      </c>
      <c r="Q40" s="9">
        <f t="shared" si="3"/>
        <v>2237</v>
      </c>
      <c r="R40" s="22">
        <f t="shared" si="3"/>
        <v>24442.823540000001</v>
      </c>
      <c r="S40" s="10"/>
      <c r="T40" s="10"/>
      <c r="U40" s="26"/>
    </row>
    <row r="41" spans="1:24" x14ac:dyDescent="0.4">
      <c r="A41" s="71"/>
      <c r="B41" s="17" t="s">
        <v>49</v>
      </c>
      <c r="C41" s="4"/>
      <c r="D41" s="30"/>
      <c r="E41" s="30"/>
      <c r="F41" s="30"/>
      <c r="G41" s="30"/>
      <c r="H41" s="6"/>
      <c r="I41" s="44"/>
      <c r="J41" s="44"/>
      <c r="K41" s="44"/>
      <c r="L41" s="44"/>
      <c r="M41" s="44"/>
      <c r="N41" s="7"/>
      <c r="O41" s="30"/>
      <c r="P41" s="24">
        <v>2284429.27611</v>
      </c>
      <c r="Q41" s="22">
        <v>190</v>
      </c>
      <c r="R41" s="49"/>
      <c r="S41" s="10"/>
      <c r="T41" s="10"/>
      <c r="U41" s="26"/>
    </row>
    <row r="42" spans="1:24" s="31" customFormat="1" ht="15" thickBot="1" x14ac:dyDescent="0.45">
      <c r="A42" s="72" t="s">
        <v>60</v>
      </c>
      <c r="B42" s="73"/>
      <c r="C42" s="32"/>
      <c r="D42" s="33">
        <v>733.15416000131518</v>
      </c>
      <c r="E42" s="33">
        <v>90.632860000187065</v>
      </c>
      <c r="F42" s="33">
        <v>823.78702000150224</v>
      </c>
      <c r="G42" s="33">
        <v>39</v>
      </c>
      <c r="H42" s="59">
        <v>148</v>
      </c>
      <c r="I42" s="33"/>
      <c r="J42" s="33"/>
      <c r="K42" s="33"/>
      <c r="L42" s="33"/>
      <c r="M42" s="33"/>
      <c r="N42" s="60">
        <v>2387.2513199998066</v>
      </c>
      <c r="O42" s="33">
        <v>102</v>
      </c>
      <c r="P42" s="60">
        <v>2320.8410000007134</v>
      </c>
      <c r="Q42" s="33">
        <v>17</v>
      </c>
      <c r="R42" s="53">
        <v>49466.612510000035</v>
      </c>
      <c r="S42" s="34"/>
      <c r="T42" s="34"/>
      <c r="U42" s="26"/>
    </row>
    <row r="43" spans="1:24" s="35" customFormat="1" ht="15" thickBot="1" x14ac:dyDescent="0.45">
      <c r="A43" s="74" t="s">
        <v>17</v>
      </c>
      <c r="B43" s="75"/>
      <c r="C43" s="54">
        <f t="shared" ref="C43" si="4">F43/H43*1000/365</f>
        <v>14.528772664528326</v>
      </c>
      <c r="D43" s="55">
        <f t="shared" ref="D43:O43" si="5">D29+D30+D40+D41+D42</f>
        <v>7613282.6825200012</v>
      </c>
      <c r="E43" s="55">
        <f t="shared" si="5"/>
        <v>927355.8618600003</v>
      </c>
      <c r="F43" s="55">
        <f t="shared" si="5"/>
        <v>8540638.5443800017</v>
      </c>
      <c r="G43" s="55">
        <f t="shared" si="5"/>
        <v>465547</v>
      </c>
      <c r="H43" s="56">
        <f t="shared" si="5"/>
        <v>1610529</v>
      </c>
      <c r="I43" s="56">
        <f t="shared" si="5"/>
        <v>223585</v>
      </c>
      <c r="J43" s="56">
        <f t="shared" si="5"/>
        <v>9189</v>
      </c>
      <c r="K43" s="56">
        <f t="shared" si="5"/>
        <v>1275313.8460000199</v>
      </c>
      <c r="L43" s="56">
        <f t="shared" si="5"/>
        <v>287243.13</v>
      </c>
      <c r="M43" s="56">
        <f t="shared" si="5"/>
        <v>1022930.3298231002</v>
      </c>
      <c r="N43" s="57">
        <f t="shared" si="5"/>
        <v>3320048.8982080002</v>
      </c>
      <c r="O43" s="55">
        <f t="shared" si="5"/>
        <v>173073</v>
      </c>
      <c r="P43" s="57">
        <f>P29+P30+P40+P41+P42</f>
        <v>12530633.71298</v>
      </c>
      <c r="Q43" s="56">
        <f t="shared" ref="Q43:R43" si="6">Q29+Q30+Q40+Q41+Q42</f>
        <v>11183</v>
      </c>
      <c r="R43" s="58">
        <f t="shared" si="6"/>
        <v>143816.77801000001</v>
      </c>
      <c r="S43" s="36"/>
      <c r="T43" s="36"/>
      <c r="U43" s="26"/>
    </row>
    <row r="44" spans="1:24" ht="3.75" customHeight="1" x14ac:dyDescent="0.4">
      <c r="A44" s="41"/>
      <c r="C44" s="39"/>
      <c r="D44" s="39"/>
      <c r="E44" s="39"/>
      <c r="F44" s="39"/>
      <c r="G44" s="39"/>
      <c r="H44" s="39"/>
      <c r="I44" s="39"/>
      <c r="J44" s="39"/>
      <c r="K44" s="39"/>
      <c r="L44" s="39"/>
      <c r="M44" s="39"/>
      <c r="N44" s="39"/>
      <c r="O44" s="39"/>
      <c r="P44" s="39"/>
      <c r="Q44" s="39"/>
      <c r="R44" s="39"/>
    </row>
    <row r="45" spans="1:24" x14ac:dyDescent="0.4">
      <c r="A45" s="37" t="s">
        <v>66</v>
      </c>
      <c r="C45" s="39"/>
      <c r="D45" s="39"/>
      <c r="E45" s="39"/>
      <c r="F45" s="39"/>
      <c r="G45" s="39"/>
      <c r="H45" s="39"/>
      <c r="I45" s="39"/>
      <c r="J45" s="39"/>
      <c r="K45" s="39"/>
      <c r="L45" s="39"/>
      <c r="M45" s="39"/>
      <c r="N45" s="39"/>
      <c r="O45" s="39"/>
      <c r="P45" s="39"/>
      <c r="Q45" s="39"/>
      <c r="R45" s="39"/>
    </row>
    <row r="46" spans="1:24" x14ac:dyDescent="0.4">
      <c r="A46" s="39" t="s">
        <v>76</v>
      </c>
      <c r="C46" s="39"/>
      <c r="D46" s="39"/>
      <c r="E46" s="39"/>
      <c r="F46" s="39"/>
      <c r="G46" s="39"/>
      <c r="H46" s="39"/>
      <c r="I46" s="39"/>
      <c r="J46" s="39"/>
      <c r="K46" s="39"/>
      <c r="L46" s="39"/>
      <c r="M46" s="39"/>
      <c r="N46" s="39"/>
      <c r="O46" s="39"/>
      <c r="P46" s="39"/>
      <c r="Q46" s="39"/>
      <c r="R46" s="39"/>
    </row>
    <row r="47" spans="1:24" x14ac:dyDescent="0.4">
      <c r="A47" s="39" t="s">
        <v>67</v>
      </c>
      <c r="C47" s="39"/>
      <c r="D47" s="39"/>
      <c r="E47" s="39"/>
      <c r="F47" s="39"/>
      <c r="G47" s="39"/>
      <c r="H47" s="39"/>
      <c r="I47" s="39"/>
      <c r="J47" s="39"/>
      <c r="K47" s="39"/>
      <c r="L47" s="39"/>
      <c r="M47" s="39"/>
      <c r="N47" s="39"/>
      <c r="O47" s="39"/>
      <c r="P47" s="39"/>
      <c r="Q47" s="39"/>
      <c r="R47" s="39"/>
    </row>
    <row r="48" spans="1:24" x14ac:dyDescent="0.4">
      <c r="A48" s="40" t="s">
        <v>68</v>
      </c>
      <c r="C48" s="39"/>
      <c r="D48" s="39"/>
      <c r="E48" s="39"/>
      <c r="F48" s="39"/>
      <c r="G48" s="39"/>
      <c r="H48" s="39"/>
      <c r="I48" s="39"/>
      <c r="J48" s="39"/>
      <c r="K48" s="39"/>
      <c r="L48" s="39"/>
      <c r="M48" s="39"/>
      <c r="N48" s="39"/>
      <c r="O48" s="39"/>
      <c r="P48" s="39"/>
      <c r="Q48" s="39"/>
      <c r="R48" s="39"/>
    </row>
    <row r="49" spans="1:18" x14ac:dyDescent="0.4">
      <c r="A49" s="40" t="s">
        <v>69</v>
      </c>
      <c r="C49" s="39"/>
      <c r="D49" s="39"/>
      <c r="E49" s="39"/>
      <c r="F49" s="39"/>
      <c r="G49" s="39"/>
      <c r="H49" s="39"/>
      <c r="I49" s="39"/>
      <c r="J49" s="39"/>
      <c r="K49" s="39"/>
      <c r="L49" s="39"/>
      <c r="M49" s="39"/>
      <c r="N49" s="39"/>
      <c r="O49" s="39"/>
      <c r="P49" s="39"/>
      <c r="Q49" s="39"/>
      <c r="R49" s="39"/>
    </row>
    <row r="50" spans="1:18" x14ac:dyDescent="0.4">
      <c r="A50" s="40" t="s">
        <v>70</v>
      </c>
      <c r="C50" s="39"/>
      <c r="D50" s="39"/>
      <c r="E50" s="39"/>
      <c r="F50" s="39"/>
      <c r="G50" s="39"/>
      <c r="H50" s="39"/>
      <c r="I50" s="39"/>
      <c r="J50" s="39"/>
      <c r="K50" s="39"/>
      <c r="L50" s="39"/>
      <c r="M50" s="39"/>
      <c r="N50" s="39"/>
      <c r="O50" s="39"/>
      <c r="P50" s="39"/>
      <c r="Q50" s="39"/>
      <c r="R50" s="39"/>
    </row>
    <row r="51" spans="1:18" x14ac:dyDescent="0.4">
      <c r="A51" s="40" t="s">
        <v>71</v>
      </c>
      <c r="C51" s="39"/>
      <c r="D51" s="39"/>
      <c r="E51" s="39"/>
      <c r="F51" s="39"/>
      <c r="G51" s="39"/>
      <c r="H51" s="39"/>
      <c r="I51" s="39"/>
      <c r="J51" s="39"/>
      <c r="K51" s="39"/>
      <c r="L51" s="39"/>
      <c r="M51" s="39"/>
      <c r="N51" s="39"/>
      <c r="O51" s="39"/>
      <c r="P51" s="39"/>
      <c r="Q51" s="39"/>
      <c r="R51" s="39"/>
    </row>
    <row r="52" spans="1:18" x14ac:dyDescent="0.4">
      <c r="A52" s="41" t="s">
        <v>80</v>
      </c>
      <c r="C52" s="39"/>
      <c r="D52" s="39"/>
      <c r="E52" s="39"/>
      <c r="F52" s="39"/>
      <c r="G52" s="39"/>
      <c r="H52" s="39"/>
      <c r="I52" s="39"/>
      <c r="J52" s="39"/>
      <c r="K52" s="39"/>
      <c r="L52" s="39"/>
      <c r="M52" s="39"/>
      <c r="N52" s="39"/>
      <c r="O52" s="39"/>
      <c r="P52" s="39"/>
      <c r="Q52" s="39"/>
      <c r="R52" s="39"/>
    </row>
    <row r="53" spans="1:18" x14ac:dyDescent="0.4">
      <c r="A53" s="39" t="s">
        <v>72</v>
      </c>
      <c r="C53" s="39"/>
      <c r="D53" s="39"/>
      <c r="E53" s="39"/>
      <c r="F53" s="39"/>
      <c r="G53" s="39"/>
      <c r="H53" s="39"/>
      <c r="I53" s="39"/>
      <c r="J53" s="39"/>
      <c r="K53" s="39"/>
      <c r="L53" s="39"/>
      <c r="M53" s="39"/>
      <c r="N53" s="39"/>
      <c r="O53" s="39"/>
      <c r="P53" s="39"/>
      <c r="Q53" s="39"/>
      <c r="R53" s="39"/>
    </row>
    <row r="54" spans="1:18" x14ac:dyDescent="0.4">
      <c r="A54" s="39" t="s">
        <v>84</v>
      </c>
      <c r="C54" s="39"/>
      <c r="D54" s="39"/>
      <c r="E54" s="39"/>
      <c r="F54" s="39"/>
      <c r="G54" s="39"/>
      <c r="H54" s="39"/>
      <c r="I54" s="39"/>
      <c r="J54" s="39"/>
      <c r="K54" s="39"/>
      <c r="L54" s="39"/>
      <c r="M54" s="39"/>
      <c r="N54" s="39"/>
      <c r="O54" s="39"/>
      <c r="P54" s="39"/>
      <c r="Q54" s="39"/>
      <c r="R54" s="39"/>
    </row>
    <row r="55" spans="1:18" x14ac:dyDescent="0.4">
      <c r="A55" s="39" t="s">
        <v>83</v>
      </c>
      <c r="C55" s="39"/>
      <c r="D55" s="39"/>
      <c r="E55" s="39"/>
      <c r="F55" s="39"/>
      <c r="G55" s="39"/>
      <c r="H55" s="39"/>
      <c r="I55" s="39"/>
      <c r="J55" s="39"/>
      <c r="K55" s="39"/>
      <c r="L55" s="39"/>
      <c r="M55" s="39"/>
      <c r="N55" s="39"/>
      <c r="O55" s="39"/>
      <c r="P55" s="39"/>
      <c r="Q55" s="39"/>
      <c r="R55" s="39"/>
    </row>
    <row r="56" spans="1:18" x14ac:dyDescent="0.4">
      <c r="A56" s="39" t="s">
        <v>73</v>
      </c>
      <c r="C56" s="39"/>
      <c r="D56" s="39"/>
      <c r="E56" s="39"/>
      <c r="F56" s="39"/>
      <c r="G56" s="39"/>
      <c r="H56" s="39"/>
      <c r="I56" s="39"/>
      <c r="J56" s="39"/>
      <c r="K56" s="39"/>
      <c r="L56" s="39"/>
      <c r="M56" s="39"/>
      <c r="N56" s="39"/>
      <c r="O56" s="39"/>
      <c r="P56" s="39"/>
      <c r="Q56" s="39"/>
      <c r="R56" s="39"/>
    </row>
    <row r="57" spans="1:18" x14ac:dyDescent="0.4">
      <c r="A57" s="39" t="s">
        <v>81</v>
      </c>
      <c r="C57" s="39"/>
      <c r="D57" s="39"/>
      <c r="E57" s="39"/>
      <c r="F57" s="39"/>
      <c r="G57" s="39"/>
      <c r="H57" s="39"/>
      <c r="I57" s="39"/>
      <c r="J57" s="39"/>
      <c r="K57" s="39"/>
      <c r="L57" s="39"/>
      <c r="M57" s="39"/>
      <c r="N57" s="39"/>
      <c r="O57" s="39"/>
      <c r="P57" s="39"/>
      <c r="Q57" s="39"/>
      <c r="R57" s="39"/>
    </row>
    <row r="58" spans="1:18" x14ac:dyDescent="0.4">
      <c r="A58" s="39" t="s">
        <v>82</v>
      </c>
      <c r="C58" s="39"/>
      <c r="D58" s="39"/>
      <c r="E58" s="39"/>
      <c r="F58" s="39"/>
      <c r="G58" s="39"/>
      <c r="H58" s="39"/>
      <c r="I58" s="39"/>
      <c r="J58" s="39"/>
      <c r="K58" s="39"/>
      <c r="L58" s="39"/>
      <c r="M58" s="39"/>
      <c r="N58" s="39"/>
      <c r="O58" s="39"/>
      <c r="P58" s="39"/>
      <c r="Q58" s="39"/>
      <c r="R58" s="39"/>
    </row>
    <row r="59" spans="1:18" x14ac:dyDescent="0.4">
      <c r="A59" s="39" t="s">
        <v>77</v>
      </c>
      <c r="C59" s="39"/>
      <c r="D59" s="39"/>
      <c r="E59" s="39"/>
      <c r="F59" s="39"/>
      <c r="G59" s="39"/>
      <c r="H59" s="39"/>
      <c r="I59" s="39"/>
      <c r="J59" s="39"/>
      <c r="K59" s="39"/>
      <c r="L59" s="39"/>
      <c r="M59" s="39"/>
      <c r="N59" s="39"/>
      <c r="O59" s="39"/>
      <c r="P59" s="39"/>
      <c r="Q59" s="39"/>
      <c r="R59" s="39"/>
    </row>
    <row r="60" spans="1:18" x14ac:dyDescent="0.4">
      <c r="A60" s="39" t="s">
        <v>78</v>
      </c>
      <c r="I60"/>
    </row>
    <row r="61" spans="1:18" x14ac:dyDescent="0.4">
      <c r="A61" s="39" t="s">
        <v>74</v>
      </c>
      <c r="I61"/>
    </row>
    <row r="62" spans="1:18" ht="6.75" customHeight="1" x14ac:dyDescent="0.4">
      <c r="A62" s="39"/>
      <c r="I62"/>
    </row>
    <row r="63" spans="1:18" x14ac:dyDescent="0.4">
      <c r="A63" s="37" t="s">
        <v>61</v>
      </c>
      <c r="C63" s="51"/>
      <c r="D63" s="52"/>
      <c r="E63" s="52"/>
      <c r="F63" s="52"/>
      <c r="G63" s="52"/>
      <c r="H63" s="52"/>
      <c r="I63" s="52"/>
      <c r="J63" s="52"/>
      <c r="K63" s="52"/>
      <c r="L63" s="52"/>
      <c r="M63" s="52"/>
      <c r="N63" s="52"/>
      <c r="O63" s="52"/>
      <c r="P63" s="52"/>
      <c r="Q63" s="52"/>
      <c r="R63" s="52"/>
    </row>
    <row r="64" spans="1:18" x14ac:dyDescent="0.4">
      <c r="A64" s="39" t="s">
        <v>62</v>
      </c>
      <c r="C64" s="39"/>
      <c r="D64" s="39"/>
      <c r="E64" s="39"/>
      <c r="F64" s="39"/>
      <c r="G64" s="39"/>
      <c r="H64" s="39"/>
      <c r="I64" s="39"/>
      <c r="J64" s="39"/>
      <c r="K64" s="39"/>
      <c r="L64" s="39"/>
      <c r="M64" s="39"/>
      <c r="N64" s="39"/>
      <c r="O64" s="39"/>
      <c r="P64" s="38"/>
      <c r="Q64" s="38"/>
      <c r="R64" s="39"/>
    </row>
    <row r="65" spans="1:18" x14ac:dyDescent="0.4">
      <c r="A65" s="40" t="s">
        <v>63</v>
      </c>
      <c r="C65" s="39"/>
      <c r="D65" s="39"/>
      <c r="E65" s="39"/>
      <c r="F65" s="39"/>
      <c r="G65" s="39"/>
      <c r="H65" s="39"/>
      <c r="I65" s="39"/>
      <c r="J65" s="39"/>
      <c r="K65" s="39"/>
      <c r="L65" s="39"/>
      <c r="M65" s="38"/>
      <c r="N65" s="38"/>
      <c r="O65" s="38"/>
      <c r="P65" s="38"/>
      <c r="Q65" s="38"/>
      <c r="R65" s="39"/>
    </row>
    <row r="66" spans="1:18" x14ac:dyDescent="0.4">
      <c r="A66" s="40" t="s">
        <v>64</v>
      </c>
      <c r="C66" s="39"/>
      <c r="D66" s="39"/>
      <c r="E66" s="39"/>
      <c r="F66" s="39"/>
      <c r="G66" s="39"/>
      <c r="H66" s="39"/>
      <c r="I66" s="39"/>
      <c r="J66" s="39"/>
      <c r="K66" s="39"/>
      <c r="L66" s="39"/>
      <c r="M66" s="38"/>
      <c r="N66" s="38"/>
      <c r="O66" s="38"/>
      <c r="P66" s="38"/>
      <c r="Q66" s="38"/>
      <c r="R66" s="39"/>
    </row>
    <row r="67" spans="1:18" x14ac:dyDescent="0.4">
      <c r="A67" s="40" t="s">
        <v>65</v>
      </c>
      <c r="C67" s="39"/>
      <c r="D67" s="39"/>
      <c r="E67" s="39"/>
      <c r="F67" s="39"/>
      <c r="G67" s="39"/>
      <c r="H67" s="39"/>
      <c r="I67" s="39"/>
      <c r="J67" s="39"/>
      <c r="K67" s="39"/>
      <c r="L67" s="39"/>
      <c r="M67" s="38"/>
      <c r="N67" s="38"/>
      <c r="O67" s="38"/>
      <c r="P67" s="38"/>
      <c r="Q67" s="38"/>
      <c r="R67" s="39"/>
    </row>
    <row r="68" spans="1:18" x14ac:dyDescent="0.4">
      <c r="A68" s="40" t="s">
        <v>79</v>
      </c>
      <c r="C68" s="39"/>
      <c r="D68" s="39"/>
      <c r="E68" s="39"/>
      <c r="F68" s="39"/>
      <c r="G68" s="39"/>
      <c r="H68" s="39"/>
      <c r="I68" s="39"/>
      <c r="J68" s="39"/>
      <c r="K68" s="39"/>
      <c r="L68" s="39"/>
      <c r="M68" s="39"/>
      <c r="N68" s="39"/>
      <c r="O68" s="39"/>
      <c r="P68" s="39"/>
      <c r="Q68" s="39"/>
      <c r="R68" s="39"/>
    </row>
    <row r="69" spans="1:18" ht="6.75" customHeight="1" x14ac:dyDescent="0.4">
      <c r="A69" s="40"/>
      <c r="C69" s="39"/>
      <c r="D69" s="39"/>
      <c r="E69" s="39"/>
      <c r="F69" s="39"/>
      <c r="G69" s="39"/>
      <c r="H69" s="39"/>
      <c r="I69" s="39"/>
      <c r="J69" s="39"/>
      <c r="K69" s="39"/>
      <c r="L69" s="39"/>
      <c r="M69" s="39"/>
      <c r="N69" s="39"/>
      <c r="O69" s="39"/>
      <c r="P69" s="39"/>
      <c r="Q69" s="39"/>
      <c r="R69" s="39"/>
    </row>
    <row r="70" spans="1:18" x14ac:dyDescent="0.4">
      <c r="A70" s="39" t="s">
        <v>75</v>
      </c>
      <c r="I70"/>
    </row>
    <row r="71" spans="1:18" x14ac:dyDescent="0.4">
      <c r="I71"/>
    </row>
    <row r="72" spans="1:18" x14ac:dyDescent="0.4">
      <c r="I72"/>
    </row>
    <row r="73" spans="1:18" x14ac:dyDescent="0.4">
      <c r="I73"/>
    </row>
    <row r="74" spans="1:18" x14ac:dyDescent="0.4">
      <c r="I74"/>
    </row>
    <row r="75" spans="1:18" x14ac:dyDescent="0.4">
      <c r="I75"/>
    </row>
    <row r="76" spans="1:18" x14ac:dyDescent="0.4">
      <c r="I76"/>
    </row>
    <row r="77" spans="1:18" x14ac:dyDescent="0.4">
      <c r="I77"/>
    </row>
    <row r="78" spans="1:18" x14ac:dyDescent="0.4">
      <c r="I78"/>
    </row>
    <row r="79" spans="1:18" x14ac:dyDescent="0.4">
      <c r="I79"/>
    </row>
    <row r="80" spans="1:18" x14ac:dyDescent="0.4">
      <c r="I80"/>
    </row>
    <row r="81" spans="9:9" x14ac:dyDescent="0.4">
      <c r="I81"/>
    </row>
    <row r="82" spans="9:9" x14ac:dyDescent="0.4">
      <c r="I82"/>
    </row>
    <row r="83" spans="9:9" x14ac:dyDescent="0.4">
      <c r="I83"/>
    </row>
    <row r="84" spans="9:9" x14ac:dyDescent="0.4">
      <c r="I84"/>
    </row>
  </sheetData>
  <mergeCells count="20">
    <mergeCell ref="N3:O3"/>
    <mergeCell ref="P3:Q3"/>
    <mergeCell ref="A31:A41"/>
    <mergeCell ref="A42:B42"/>
    <mergeCell ref="A43:B43"/>
    <mergeCell ref="K4:L4"/>
    <mergeCell ref="M4:M5"/>
    <mergeCell ref="A3:A5"/>
    <mergeCell ref="B3:B5"/>
    <mergeCell ref="C3:H3"/>
    <mergeCell ref="I3:M3"/>
    <mergeCell ref="C4:C5"/>
    <mergeCell ref="D4:F4"/>
    <mergeCell ref="G4:H4"/>
    <mergeCell ref="I4:J4"/>
    <mergeCell ref="R4:R5"/>
    <mergeCell ref="N4:N5"/>
    <mergeCell ref="O4:O5"/>
    <mergeCell ref="P4:P5"/>
    <mergeCell ref="Q4:Q5"/>
  </mergeCells>
  <conditionalFormatting sqref="V31:W33">
    <cfRule type="colorScale" priority="1">
      <colorScale>
        <cfvo type="min"/>
        <cfvo type="percentile" val="50"/>
        <cfvo type="max"/>
        <color rgb="FFF8696B"/>
        <color rgb="FFFFEB84"/>
        <color rgb="FF63BE7B"/>
      </colorScale>
    </cfRule>
  </conditionalFormatting>
  <pageMargins left="0.25" right="0.25" top="0.75" bottom="0.75" header="0.3" footer="0.3"/>
  <pageSetup paperSize="9" scale="46" orientation="landscape" r:id="rId1"/>
  <headerFooter>
    <oddFooter>&amp;L&amp;1#&amp;"Calibri"&amp;8&amp;K000000For Official use only</oddFooter>
  </headerFooter>
  <drawing r:id="rId2"/>
</worksheet>
</file>

<file path=docMetadata/LabelInfo.xml><?xml version="1.0" encoding="utf-8"?>
<clbl:labelList xmlns:clbl="http://schemas.microsoft.com/office/2020/mipLabelMetadata">
  <clbl:label id="{895930eb-db2c-4917-a4e2-4c584d225a4f}" enabled="1" method="Standard" siteId="{11302428-4f10-4c14-a17f-b368bb82853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 22-23</vt:lpstr>
      <vt:lpstr>'Report 22-23'!Print_Area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2025-04-09T04:21:23Z</dcterms:created>
  <dcterms:modified xsi:type="dcterms:W3CDTF">2025-04-09T04:21:26Z</dcterms:modified>
</cp:coreProperties>
</file>