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ssues_NOISE\B Internal Policy and Guidelines\EGN 421 - Construction Noise Calculator\Controlled Copy\"/>
    </mc:Choice>
  </mc:AlternateContent>
  <xr:revisionPtr revIDLastSave="0" documentId="13_ncr:40009_{556DBCC3-FA3B-4247-AFA8-42E9BFA07C45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19" i="1"/>
  <c r="C12" i="1"/>
  <c r="C23" i="1" l="1"/>
  <c r="C33" i="1"/>
</calcChain>
</file>

<file path=xl/sharedStrings.xml><?xml version="1.0" encoding="utf-8"?>
<sst xmlns="http://schemas.openxmlformats.org/spreadsheetml/2006/main" count="102" uniqueCount="73">
  <si>
    <t>Predicted noise at receiver</t>
  </si>
  <si>
    <t>None</t>
  </si>
  <si>
    <t xml:space="preserve">Total Predicted Noise = </t>
  </si>
  <si>
    <t>Receiver</t>
  </si>
  <si>
    <t>Typical background level (dB(A))</t>
  </si>
  <si>
    <t>Rural - Day</t>
  </si>
  <si>
    <t>Rural - Evening</t>
  </si>
  <si>
    <t>Rural - Night</t>
  </si>
  <si>
    <t>Suburban - Day</t>
  </si>
  <si>
    <t>Suburban - Evening</t>
  </si>
  <si>
    <t>Suburban - Night</t>
  </si>
  <si>
    <t>Commercial - Day</t>
  </si>
  <si>
    <t>Commercial - Evening</t>
  </si>
  <si>
    <t>Commercial - Night</t>
  </si>
  <si>
    <t>Industrial - Day</t>
  </si>
  <si>
    <t>Industrial - Evening</t>
  </si>
  <si>
    <t>Industrial - Night</t>
  </si>
  <si>
    <t>Place of worship - internal When in use</t>
  </si>
  <si>
    <t>Passive recreation area eg Nat'l Pk When in use</t>
  </si>
  <si>
    <t>Active recreation area eg golf course When in use</t>
  </si>
  <si>
    <t>Commercial premises When in use</t>
  </si>
  <si>
    <t>Industrial premises When in use</t>
  </si>
  <si>
    <t>Background level</t>
  </si>
  <si>
    <t>dB</t>
  </si>
  <si>
    <t>STEP A</t>
  </si>
  <si>
    <t>Type of area</t>
  </si>
  <si>
    <t>Equipment type</t>
  </si>
  <si>
    <r>
      <t>1st</t>
    </r>
    <r>
      <rPr>
        <b/>
        <sz val="14"/>
        <rFont val="Arial"/>
        <family val="2"/>
      </rPr>
      <t xml:space="preserve"> Source</t>
    </r>
  </si>
  <si>
    <t>Less than 3 days</t>
  </si>
  <si>
    <t>3 days – 3 weeks</t>
  </si>
  <si>
    <t>Greater than 3 weeks</t>
  </si>
  <si>
    <t>EGN 421: Construction Noise Calculator</t>
  </si>
  <si>
    <r>
      <t>2nd</t>
    </r>
    <r>
      <rPr>
        <b/>
        <sz val="14"/>
        <rFont val="Arial"/>
        <family val="2"/>
      </rPr>
      <t xml:space="preserve"> Source </t>
    </r>
  </si>
  <si>
    <t>(if required)</t>
  </si>
  <si>
    <t xml:space="preserve">STEP B </t>
  </si>
  <si>
    <t>School classroom - internal Noisiest 1 hr period</t>
  </si>
  <si>
    <t>Hospital ward – internal Noisiest 1 hr period</t>
  </si>
  <si>
    <t>Hospital ward – external Noisiest 1 hr period</t>
  </si>
  <si>
    <t>Version 4 - 23/4/24</t>
  </si>
  <si>
    <t>Are control measures required?</t>
  </si>
  <si>
    <t>Typical Background Noise (RBL)</t>
  </si>
  <si>
    <t>Plant / Equipment</t>
  </si>
  <si>
    <r>
      <t>SWL, LA</t>
    </r>
    <r>
      <rPr>
        <b/>
        <vertAlign val="subscript"/>
        <sz val="10"/>
        <color theme="0"/>
        <rFont val="Arial"/>
        <family val="2"/>
      </rPr>
      <t>eq</t>
    </r>
    <r>
      <rPr>
        <b/>
        <sz val="10"/>
        <color theme="0"/>
        <rFont val="Arial"/>
        <family val="2"/>
      </rPr>
      <t xml:space="preserve"> 
(dBA)</t>
    </r>
  </si>
  <si>
    <t>Air Compressor</t>
  </si>
  <si>
    <t xml:space="preserve">Auger/Drill Rig </t>
  </si>
  <si>
    <t xml:space="preserve">Angle grinder (small - up to 7 inch) </t>
  </si>
  <si>
    <t>Backhoe 108 dBA</t>
  </si>
  <si>
    <t>Chainsaw 96</t>
  </si>
  <si>
    <t>Compressor</t>
  </si>
  <si>
    <t>Concrete Pump 106</t>
  </si>
  <si>
    <t>Concrete Truck / Agitator 106</t>
  </si>
  <si>
    <t>Excavator (3 tonne) 84</t>
  </si>
  <si>
    <t>Excavator (10 tonne) 94</t>
  </si>
  <si>
    <t>Excavator (large) + rock breaker 121</t>
  </si>
  <si>
    <t>Excavator hammer 10 T 112</t>
  </si>
  <si>
    <t>Flatbed truck 100</t>
  </si>
  <si>
    <t>Generator - Attenuated</t>
  </si>
  <si>
    <t>Hand Tools (powered)</t>
  </si>
  <si>
    <t>Impact drill</t>
  </si>
  <si>
    <t xml:space="preserve">Impact wrench </t>
  </si>
  <si>
    <t>Jackhammer</t>
  </si>
  <si>
    <t>Pile Driver (Vibratory)</t>
  </si>
  <si>
    <t>Piling Rig (Impact)</t>
  </si>
  <si>
    <t xml:space="preserve">Sucker Truck/Road Sweeper </t>
  </si>
  <si>
    <t>Tipper truck (Single) 97</t>
  </si>
  <si>
    <t>Tipper truck with dog 97</t>
  </si>
  <si>
    <t xml:space="preserve">Dump truck </t>
  </si>
  <si>
    <t>Welding Equipment (Thermit)</t>
  </si>
  <si>
    <t>Added 5dB for Special Audible Characteristics Correction (dBA)</t>
  </si>
  <si>
    <t>Distance from receiver, m</t>
  </si>
  <si>
    <t>m</t>
  </si>
  <si>
    <t>STEP C</t>
  </si>
  <si>
    <t>Equipment used concurrently (up to 2 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</si>
</sst>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"/>
      <family val="2"/>
    </font>
    <font>
      <sz val="8"/>
      <name val="Arial"/>
    </font>
    <font>
      <b/>
      <sz val="14"/>
      <name val="Arial"/>
      <family val="2"/>
    </font>
    <font>
      <b/>
      <i/>
      <sz val="10"/>
      <color indexed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b/>
      <i/>
      <sz val="10"/>
      <color rgb="FFFF0000"/>
      <name val="Arial"/>
      <family val="2"/>
    </font>
    <font>
      <b/>
      <vertAlign val="subscript"/>
      <sz val="10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0" xfId="0" applyFont="1"/>
    <xf numFmtId="0" fontId="3" fillId="2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11" fillId="3" borderId="0" xfId="0" applyFont="1" applyFill="1"/>
    <xf numFmtId="0" fontId="12" fillId="3" borderId="0" xfId="0" applyFont="1" applyFill="1"/>
    <xf numFmtId="0" fontId="9" fillId="0" borderId="0" xfId="0" applyFont="1" applyBorder="1"/>
    <xf numFmtId="0" fontId="4" fillId="0" borderId="17" xfId="0" applyFont="1" applyBorder="1"/>
    <xf numFmtId="0" fontId="0" fillId="0" borderId="18" xfId="0" applyBorder="1"/>
    <xf numFmtId="0" fontId="4" fillId="0" borderId="18" xfId="0" applyFont="1" applyBorder="1"/>
    <xf numFmtId="0" fontId="0" fillId="0" borderId="19" xfId="0" applyBorder="1"/>
    <xf numFmtId="0" fontId="0" fillId="0" borderId="20" xfId="0" applyBorder="1"/>
    <xf numFmtId="0" fontId="13" fillId="3" borderId="0" xfId="0" applyFont="1" applyFill="1" applyAlignment="1">
      <alignment vertical="center"/>
    </xf>
    <xf numFmtId="0" fontId="0" fillId="4" borderId="0" xfId="0" applyFill="1" applyBorder="1"/>
    <xf numFmtId="0" fontId="4" fillId="4" borderId="0" xfId="0" applyFont="1" applyFill="1" applyBorder="1"/>
    <xf numFmtId="0" fontId="6" fillId="4" borderId="0" xfId="0" applyFont="1" applyFill="1" applyBorder="1"/>
    <xf numFmtId="0" fontId="0" fillId="4" borderId="11" xfId="0" applyFill="1" applyBorder="1"/>
    <xf numFmtId="0" fontId="4" fillId="4" borderId="11" xfId="0" applyFont="1" applyFill="1" applyBorder="1"/>
    <xf numFmtId="0" fontId="0" fillId="4" borderId="0" xfId="0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10" fillId="4" borderId="15" xfId="0" applyFont="1" applyFill="1" applyBorder="1"/>
    <xf numFmtId="0" fontId="0" fillId="4" borderId="4" xfId="0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0" fillId="4" borderId="2" xfId="0" applyFill="1" applyBorder="1"/>
    <xf numFmtId="0" fontId="8" fillId="4" borderId="15" xfId="0" applyFont="1" applyFill="1" applyBorder="1"/>
    <xf numFmtId="0" fontId="4" fillId="4" borderId="15" xfId="0" applyFont="1" applyFill="1" applyBorder="1" applyAlignment="1">
      <alignment vertical="center"/>
    </xf>
    <xf numFmtId="0" fontId="15" fillId="3" borderId="12" xfId="0" applyFont="1" applyFill="1" applyBorder="1" applyAlignment="1">
      <alignment vertical="center"/>
    </xf>
    <xf numFmtId="0" fontId="14" fillId="3" borderId="13" xfId="0" applyFont="1" applyFill="1" applyBorder="1"/>
    <xf numFmtId="0" fontId="0" fillId="3" borderId="13" xfId="0" applyFill="1" applyBorder="1"/>
    <xf numFmtId="0" fontId="4" fillId="3" borderId="13" xfId="0" applyFont="1" applyFill="1" applyBorder="1"/>
    <xf numFmtId="0" fontId="0" fillId="3" borderId="21" xfId="0" applyFill="1" applyBorder="1"/>
    <xf numFmtId="0" fontId="0" fillId="3" borderId="14" xfId="0" applyFill="1" applyBorder="1"/>
    <xf numFmtId="0" fontId="4" fillId="0" borderId="15" xfId="0" applyFont="1" applyBorder="1"/>
    <xf numFmtId="0" fontId="0" fillId="0" borderId="4" xfId="0" applyBorder="1"/>
    <xf numFmtId="0" fontId="4" fillId="4" borderId="22" xfId="0" applyFont="1" applyFill="1" applyBorder="1"/>
    <xf numFmtId="0" fontId="0" fillId="4" borderId="23" xfId="0" applyFill="1" applyBorder="1"/>
    <xf numFmtId="0" fontId="4" fillId="4" borderId="23" xfId="0" applyFont="1" applyFill="1" applyBorder="1"/>
    <xf numFmtId="0" fontId="0" fillId="4" borderId="24" xfId="0" applyFill="1" applyBorder="1"/>
    <xf numFmtId="0" fontId="7" fillId="0" borderId="0" xfId="0" applyFont="1" applyFill="1" applyBorder="1" applyAlignment="1">
      <alignment horizontal="left" vertical="top" wrapText="1"/>
    </xf>
    <xf numFmtId="0" fontId="10" fillId="4" borderId="15" xfId="0" applyFont="1" applyFill="1" applyBorder="1" applyAlignment="1">
      <alignment vertical="top"/>
    </xf>
    <xf numFmtId="0" fontId="11" fillId="5" borderId="0" xfId="0" applyFont="1" applyFill="1" applyAlignment="1" applyProtection="1">
      <alignment horizontal="center" vertical="top" wrapText="1"/>
      <protection hidden="1"/>
    </xf>
    <xf numFmtId="0" fontId="18" fillId="6" borderId="5" xfId="0" applyFont="1" applyFill="1" applyBorder="1" applyAlignment="1" applyProtection="1">
      <alignment vertical="top" wrapText="1"/>
      <protection hidden="1"/>
    </xf>
    <xf numFmtId="0" fontId="18" fillId="6" borderId="5" xfId="0" applyFont="1" applyFill="1" applyBorder="1" applyAlignment="1" applyProtection="1">
      <alignment horizontal="center" vertical="top" wrapText="1"/>
      <protection hidden="1"/>
    </xf>
    <xf numFmtId="0" fontId="18" fillId="0" borderId="5" xfId="0" applyFont="1" applyBorder="1" applyProtection="1"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7" borderId="5" xfId="0" applyFont="1" applyFill="1" applyBorder="1" applyProtection="1">
      <protection hidden="1"/>
    </xf>
    <xf numFmtId="0" fontId="0" fillId="7" borderId="0" xfId="0" applyFill="1"/>
    <xf numFmtId="0" fontId="0" fillId="6" borderId="0" xfId="0" applyFill="1" applyBorder="1"/>
    <xf numFmtId="0" fontId="19" fillId="4" borderId="0" xfId="0" applyFont="1" applyFill="1" applyBorder="1"/>
    <xf numFmtId="1" fontId="0" fillId="4" borderId="0" xfId="0" applyNumberFormat="1" applyFill="1" applyBorder="1"/>
    <xf numFmtId="0" fontId="4" fillId="4" borderId="15" xfId="0" applyFont="1" applyFill="1" applyBorder="1" applyAlignment="1">
      <alignment vertical="top"/>
    </xf>
    <xf numFmtId="0" fontId="16" fillId="4" borderId="0" xfId="0" applyFont="1" applyFill="1" applyBorder="1"/>
    <xf numFmtId="1" fontId="16" fillId="4" borderId="0" xfId="0" applyNumberFormat="1" applyFont="1" applyFill="1" applyBorder="1"/>
    <xf numFmtId="0" fontId="11" fillId="5" borderId="0" xfId="0" applyFont="1" applyFill="1" applyAlignment="1" applyProtection="1">
      <alignment horizontal="left" vertical="top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0" dropStyle="combo" dx="22" fmlaLink="$D$8" fmlaRange="$AF$10:$AF$35" noThreeD="1" sel="2" val="0"/>
</file>

<file path=xl/ctrlProps/ctrlProp2.xml><?xml version="1.0" encoding="utf-8"?>
<formControlPr xmlns="http://schemas.microsoft.com/office/spreadsheetml/2009/9/main" objectType="Drop" dropLines="20" dropStyle="combo" dx="22" fmlaLink="$D$28" fmlaRange="$AI$10:$AI$29" noThreeD="1" sel="4" val="0"/>
</file>

<file path=xl/ctrlProps/ctrlProp3.xml><?xml version="1.0" encoding="utf-8"?>
<formControlPr xmlns="http://schemas.microsoft.com/office/spreadsheetml/2009/9/main" objectType="Drop" dropLines="30" dropStyle="combo" dx="22" fmlaLink="$D$15" fmlaRange="$AF$10:$AF$3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6</xdr:row>
      <xdr:rowOff>129540</xdr:rowOff>
    </xdr:from>
    <xdr:to>
      <xdr:col>6</xdr:col>
      <xdr:colOff>251460</xdr:colOff>
      <xdr:row>10</xdr:row>
      <xdr:rowOff>15240</xdr:rowOff>
    </xdr:to>
    <xdr:sp macro="" textlink="">
      <xdr:nvSpPr>
        <xdr:cNvPr id="1215" name="AutoShape 80">
          <a:extLst>
            <a:ext uri="{FF2B5EF4-FFF2-40B4-BE49-F238E27FC236}">
              <a16:creationId xmlns:a16="http://schemas.microsoft.com/office/drawing/2014/main" id="{D9C1958D-935C-0ACE-E367-1F20F803D5F1}"/>
            </a:ext>
          </a:extLst>
        </xdr:cNvPr>
        <xdr:cNvSpPr>
          <a:spLocks/>
        </xdr:cNvSpPr>
      </xdr:nvSpPr>
      <xdr:spPr bwMode="auto">
        <a:xfrm>
          <a:off x="4671060" y="1310640"/>
          <a:ext cx="190500" cy="693420"/>
        </a:xfrm>
        <a:prstGeom prst="rightBrace">
          <a:avLst>
            <a:gd name="adj1" fmla="val 30333"/>
            <a:gd name="adj2" fmla="val 50000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14</xdr:row>
      <xdr:rowOff>7620</xdr:rowOff>
    </xdr:from>
    <xdr:to>
      <xdr:col>6</xdr:col>
      <xdr:colOff>266700</xdr:colOff>
      <xdr:row>17</xdr:row>
      <xdr:rowOff>30480</xdr:rowOff>
    </xdr:to>
    <xdr:sp macro="" textlink="">
      <xdr:nvSpPr>
        <xdr:cNvPr id="1216" name="AutoShape 81">
          <a:extLst>
            <a:ext uri="{FF2B5EF4-FFF2-40B4-BE49-F238E27FC236}">
              <a16:creationId xmlns:a16="http://schemas.microsoft.com/office/drawing/2014/main" id="{8325AFC7-40C7-FD8C-ED7D-8987E5813AED}"/>
            </a:ext>
          </a:extLst>
        </xdr:cNvPr>
        <xdr:cNvSpPr>
          <a:spLocks/>
        </xdr:cNvSpPr>
      </xdr:nvSpPr>
      <xdr:spPr bwMode="auto">
        <a:xfrm>
          <a:off x="4686300" y="2727960"/>
          <a:ext cx="190500" cy="662940"/>
        </a:xfrm>
        <a:prstGeom prst="rightBrace">
          <a:avLst>
            <a:gd name="adj1" fmla="val 29000"/>
            <a:gd name="adj2" fmla="val 50000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27</xdr:row>
      <xdr:rowOff>68580</xdr:rowOff>
    </xdr:from>
    <xdr:to>
      <xdr:col>6</xdr:col>
      <xdr:colOff>297180</xdr:colOff>
      <xdr:row>27</xdr:row>
      <xdr:rowOff>68580</xdr:rowOff>
    </xdr:to>
    <xdr:sp macro="" textlink="">
      <xdr:nvSpPr>
        <xdr:cNvPr id="1218" name="Line 83">
          <a:extLst>
            <a:ext uri="{FF2B5EF4-FFF2-40B4-BE49-F238E27FC236}">
              <a16:creationId xmlns:a16="http://schemas.microsoft.com/office/drawing/2014/main" id="{14340BB6-579D-255E-B17D-1CE09016C096}"/>
            </a:ext>
          </a:extLst>
        </xdr:cNvPr>
        <xdr:cNvSpPr>
          <a:spLocks noChangeShapeType="1"/>
        </xdr:cNvSpPr>
      </xdr:nvSpPr>
      <xdr:spPr bwMode="auto">
        <a:xfrm>
          <a:off x="4686300" y="6240780"/>
          <a:ext cx="220980" cy="0"/>
        </a:xfrm>
        <a:prstGeom prst="line">
          <a:avLst/>
        </a:prstGeom>
        <a:noFill/>
        <a:ln w="2857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1638300</xdr:colOff>
      <xdr:row>0</xdr:row>
      <xdr:rowOff>0</xdr:rowOff>
    </xdr:from>
    <xdr:to>
      <xdr:col>10</xdr:col>
      <xdr:colOff>15240</xdr:colOff>
      <xdr:row>2</xdr:row>
      <xdr:rowOff>19050</xdr:rowOff>
    </xdr:to>
    <xdr:pic>
      <xdr:nvPicPr>
        <xdr:cNvPr id="1221" name="Picture 13" descr="Ausgrid_Logo_FullCol_Pos.jpg">
          <a:extLst>
            <a:ext uri="{FF2B5EF4-FFF2-40B4-BE49-F238E27FC236}">
              <a16:creationId xmlns:a16="http://schemas.microsoft.com/office/drawing/2014/main" id="{AF0FC8EA-3F3E-44F9-1656-EAEA830A8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0"/>
          <a:ext cx="1390650" cy="72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403860</xdr:colOff>
      <xdr:row>6</xdr:row>
      <xdr:rowOff>57148</xdr:rowOff>
    </xdr:from>
    <xdr:to>
      <xdr:col>10</xdr:col>
      <xdr:colOff>167639</xdr:colOff>
      <xdr:row>23</xdr:row>
      <xdr:rowOff>30479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6688DC3-FA2A-F643-7189-B32CCA815274}"/>
            </a:ext>
          </a:extLst>
        </xdr:cNvPr>
        <xdr:cNvSpPr txBox="1"/>
      </xdr:nvSpPr>
      <xdr:spPr>
        <a:xfrm>
          <a:off x="7429500" y="1245868"/>
          <a:ext cx="3383279" cy="35471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AU" sz="1100" b="1"/>
            <a:t>INSTRUCTIONS</a:t>
          </a:r>
          <a:br>
            <a:rPr lang="en-AU" sz="1100" b="1"/>
          </a:br>
          <a:endParaRPr lang="en-AU" sz="1100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/>
            <a:t>Use</a:t>
          </a:r>
          <a:r>
            <a:rPr lang="en-AU" sz="1100" b="0" baseline="0"/>
            <a:t> the construction noise calculator to predict the noise level from the construction works and determine if it meets the allowable criteria. </a:t>
          </a:r>
          <a:r>
            <a:rPr lang="en-A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If the predicted noise does not meet the allowable criteria, you will need to consider further mitigation measures.</a:t>
          </a:r>
          <a:endParaRPr lang="en-AU" sz="1100" b="0" baseline="0"/>
        </a:p>
        <a:p>
          <a:endParaRPr lang="en-AU" sz="1100"/>
        </a:p>
        <a:p>
          <a:r>
            <a:rPr lang="en-AU" sz="1050" baseline="0"/>
            <a:t>STEP A - B: Indicate the type of equipment and the distance to the nearest receiver. If multiple equipment is being used at once, fill out STEP B ensuring the two noisiest pieces of equipment are selected.</a:t>
          </a:r>
        </a:p>
        <a:p>
          <a:r>
            <a:rPr lang="en-AU" sz="1050" baseline="0"/>
            <a:t> </a:t>
          </a:r>
        </a:p>
        <a:p>
          <a:r>
            <a:rPr lang="en-AU" sz="1050" baseline="0"/>
            <a:t>STEP C: Indicate the type of area the works are in to determine typical background noise (RBL).</a:t>
          </a:r>
        </a:p>
        <a:p>
          <a:endParaRPr lang="en-AU" sz="1050" baseline="0"/>
        </a:p>
        <a:p>
          <a:r>
            <a:rPr lang="en-AU" sz="1050" baseline="0">
              <a:solidFill>
                <a:srgbClr val="FF0000"/>
              </a:solidFill>
            </a:rPr>
            <a:t>Noise affected - RBL + 10dB</a:t>
          </a:r>
        </a:p>
        <a:p>
          <a:endParaRPr lang="en-AU" sz="1050" baseline="0">
            <a:solidFill>
              <a:srgbClr val="FF0000"/>
            </a:solidFill>
          </a:endParaRPr>
        </a:p>
        <a:p>
          <a:r>
            <a:rPr lang="en-AU" sz="1050" baseline="0">
              <a:solidFill>
                <a:srgbClr val="FF0000"/>
              </a:solidFill>
            </a:rPr>
            <a:t>Highly noise affected - 75dB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45720</xdr:rowOff>
        </xdr:from>
        <xdr:to>
          <xdr:col>5</xdr:col>
          <xdr:colOff>182880</xdr:colOff>
          <xdr:row>8</xdr:row>
          <xdr:rowOff>26670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87A8E42-28FA-EBE0-2A2E-9E4BEDB12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2011680</xdr:colOff>
          <xdr:row>27</xdr:row>
          <xdr:rowOff>38100</xdr:rowOff>
        </xdr:from>
        <xdr:to>
          <xdr:col>5</xdr:col>
          <xdr:colOff>171450</xdr:colOff>
          <xdr:row>28</xdr:row>
          <xdr:rowOff>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4D83C726-4FAC-C6EC-0B54-0C7ED9292A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14</xdr:row>
          <xdr:rowOff>15240</xdr:rowOff>
        </xdr:from>
        <xdr:to>
          <xdr:col>5</xdr:col>
          <xdr:colOff>190500</xdr:colOff>
          <xdr:row>14</xdr:row>
          <xdr:rowOff>220980</xdr:rowOff>
        </xdr:to>
        <xdr:sp macro="" textlink="">
          <xdr:nvSpPr>
            <xdr:cNvPr id="1230" name="Drop Dow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50D83C5B-16DD-E706-E297-0C35EAF47C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88"/>
  <sheetViews>
    <sheetView showGridLines="0" tabSelected="1" zoomScaleNormal="100" workbookViewId="0">
      <selection activeCell="M15" sqref="M15"/>
    </sheetView>
  </sheetViews>
  <sheetFormatPr defaultRowHeight="13.2" x14ac:dyDescent="0.25"/>
  <cols>
    <col min="1" max="1" width="23.33203125" style="4" customWidth="1"/>
    <col min="2" max="2" width="29.44140625" customWidth="1"/>
    <col min="3" max="3" width="17.5546875" customWidth="1"/>
    <col min="4" max="5" width="17.5546875" hidden="1" customWidth="1"/>
    <col min="6" max="6" width="5.44140625" customWidth="1"/>
    <col min="7" max="7" width="6.33203125" customWidth="1"/>
    <col min="8" max="8" width="9.109375" style="4" customWidth="1"/>
    <col min="10" max="10" width="43.88671875" customWidth="1"/>
    <col min="11" max="11" width="3.33203125" customWidth="1"/>
    <col min="24" max="31" width="2.5546875" customWidth="1"/>
    <col min="32" max="32" width="42.5546875" customWidth="1"/>
    <col min="33" max="33" width="82.44140625" customWidth="1"/>
    <col min="34" max="34" width="9.44140625" customWidth="1"/>
    <col min="35" max="35" width="41.21875" customWidth="1"/>
    <col min="36" max="36" width="14.6640625" customWidth="1"/>
  </cols>
  <sheetData>
    <row r="1" spans="1:36" x14ac:dyDescent="0.25">
      <c r="A1" s="14"/>
      <c r="B1" s="15"/>
      <c r="C1" s="15"/>
      <c r="D1" s="15"/>
      <c r="E1" s="15"/>
      <c r="F1" s="15"/>
      <c r="G1" s="15"/>
      <c r="H1" s="14"/>
      <c r="I1" s="15"/>
      <c r="J1" s="15"/>
      <c r="K1" s="15"/>
    </row>
    <row r="2" spans="1:36" ht="42.75" customHeight="1" x14ac:dyDescent="0.25">
      <c r="A2" s="22" t="s">
        <v>31</v>
      </c>
      <c r="B2" s="15"/>
      <c r="C2" s="15"/>
      <c r="D2" s="15"/>
      <c r="E2" s="15"/>
      <c r="F2" s="15"/>
      <c r="G2" s="15"/>
      <c r="H2" s="14"/>
      <c r="I2" s="15"/>
      <c r="J2" s="15"/>
      <c r="K2" s="15"/>
    </row>
    <row r="3" spans="1:36" ht="13.8" thickBot="1" x14ac:dyDescent="0.3">
      <c r="A3" s="16" t="s">
        <v>38</v>
      </c>
      <c r="B3" s="13"/>
      <c r="C3" s="13"/>
      <c r="D3" s="13"/>
      <c r="E3" s="13"/>
      <c r="F3" s="13"/>
      <c r="G3" s="13"/>
      <c r="H3" s="12"/>
      <c r="I3" s="13"/>
    </row>
    <row r="4" spans="1:36" hidden="1" x14ac:dyDescent="0.25">
      <c r="A4" s="17"/>
      <c r="B4" s="18"/>
      <c r="C4" s="18"/>
      <c r="D4" s="18"/>
      <c r="E4" s="18"/>
      <c r="F4" s="18"/>
      <c r="G4" s="18"/>
      <c r="H4" s="19"/>
      <c r="I4" s="18"/>
      <c r="J4" s="20"/>
      <c r="K4" s="13"/>
    </row>
    <row r="5" spans="1:36" ht="24" customHeight="1" x14ac:dyDescent="0.25">
      <c r="A5" s="37" t="s">
        <v>72</v>
      </c>
      <c r="B5" s="38"/>
      <c r="C5" s="39"/>
      <c r="D5" s="39"/>
      <c r="E5" s="39"/>
      <c r="F5" s="39"/>
      <c r="G5" s="39"/>
      <c r="H5" s="40"/>
      <c r="I5" s="39"/>
      <c r="J5" s="41"/>
      <c r="K5" s="42"/>
    </row>
    <row r="6" spans="1:36" hidden="1" x14ac:dyDescent="0.25">
      <c r="A6" s="43"/>
      <c r="B6" s="13"/>
      <c r="C6" s="13"/>
      <c r="D6" s="13"/>
      <c r="E6" s="13"/>
      <c r="F6" s="13"/>
      <c r="G6" s="13"/>
      <c r="H6" s="12"/>
      <c r="I6" s="13"/>
      <c r="J6" s="21"/>
      <c r="K6" s="44"/>
    </row>
    <row r="7" spans="1:36" x14ac:dyDescent="0.25">
      <c r="A7" s="32"/>
      <c r="B7" s="23"/>
      <c r="C7" s="23"/>
      <c r="D7" s="23"/>
      <c r="E7" s="23"/>
      <c r="F7" s="23"/>
      <c r="G7" s="23"/>
      <c r="H7" s="24"/>
      <c r="I7" s="23"/>
      <c r="J7" s="23"/>
      <c r="K7" s="31"/>
      <c r="AF7" s="57" t="s">
        <v>68</v>
      </c>
      <c r="AG7" s="57"/>
    </row>
    <row r="8" spans="1:36" ht="17.399999999999999" x14ac:dyDescent="0.3">
      <c r="A8" s="35" t="s">
        <v>27</v>
      </c>
      <c r="B8" s="23" t="s">
        <v>26</v>
      </c>
      <c r="C8" s="23"/>
      <c r="D8" s="23">
        <v>2</v>
      </c>
      <c r="E8" s="23"/>
      <c r="F8" s="23"/>
      <c r="G8" s="23"/>
      <c r="H8" s="24"/>
      <c r="I8" s="23"/>
      <c r="J8" s="23"/>
      <c r="K8" s="31"/>
    </row>
    <row r="9" spans="1:36" ht="30.6" customHeight="1" thickBot="1" x14ac:dyDescent="0.35">
      <c r="A9" s="32"/>
      <c r="B9" s="23"/>
      <c r="C9" s="23"/>
      <c r="D9" s="23"/>
      <c r="E9" s="23"/>
      <c r="F9" s="23"/>
      <c r="G9" s="23"/>
      <c r="H9" s="25" t="s">
        <v>24</v>
      </c>
      <c r="I9" s="23"/>
      <c r="J9" s="23"/>
      <c r="K9" s="31"/>
      <c r="AF9" s="51" t="s">
        <v>41</v>
      </c>
      <c r="AG9" s="51" t="s">
        <v>42</v>
      </c>
      <c r="AI9" s="64" t="s">
        <v>3</v>
      </c>
      <c r="AJ9" s="51" t="s">
        <v>4</v>
      </c>
    </row>
    <row r="10" spans="1:36" ht="14.4" thickBot="1" x14ac:dyDescent="0.3">
      <c r="A10" s="32"/>
      <c r="B10" s="59" t="s">
        <v>69</v>
      </c>
      <c r="C10" s="58">
        <v>100</v>
      </c>
      <c r="D10" s="59"/>
      <c r="E10" s="23"/>
      <c r="F10" s="59" t="s">
        <v>70</v>
      </c>
      <c r="G10" s="23"/>
      <c r="H10" s="24"/>
      <c r="I10" s="23"/>
      <c r="J10" s="23"/>
      <c r="K10" s="31"/>
      <c r="AE10">
        <v>1</v>
      </c>
      <c r="AF10" s="52" t="s">
        <v>1</v>
      </c>
      <c r="AG10" s="53">
        <v>0</v>
      </c>
      <c r="AH10">
        <v>1</v>
      </c>
      <c r="AI10" s="6" t="s">
        <v>5</v>
      </c>
      <c r="AJ10" s="7">
        <v>55</v>
      </c>
    </row>
    <row r="11" spans="1:36" ht="14.4" thickBot="1" x14ac:dyDescent="0.3">
      <c r="A11" s="36"/>
      <c r="B11" s="23"/>
      <c r="C11" s="23"/>
      <c r="D11" s="23"/>
      <c r="E11" s="23"/>
      <c r="F11" s="23"/>
      <c r="G11" s="23"/>
      <c r="H11" s="24"/>
      <c r="I11" s="23"/>
      <c r="J11" s="23"/>
      <c r="K11" s="31"/>
      <c r="AE11">
        <v>2</v>
      </c>
      <c r="AF11" s="52" t="s">
        <v>43</v>
      </c>
      <c r="AG11" s="53">
        <v>102</v>
      </c>
      <c r="AH11">
        <v>2</v>
      </c>
      <c r="AI11" s="2" t="s">
        <v>6</v>
      </c>
      <c r="AJ11" s="3">
        <v>50</v>
      </c>
    </row>
    <row r="12" spans="1:36" ht="14.4" thickBot="1" x14ac:dyDescent="0.3">
      <c r="A12" s="32"/>
      <c r="B12" s="23" t="s">
        <v>0</v>
      </c>
      <c r="C12" s="60">
        <f>IF(D8=1,0,VLOOKUP(D8,AE10:AG35,3)-20*LOG10(C10)-8)</f>
        <v>54</v>
      </c>
      <c r="D12" s="23"/>
      <c r="E12" s="23"/>
      <c r="F12" s="59" t="s">
        <v>23</v>
      </c>
      <c r="G12" s="23"/>
      <c r="H12" s="24"/>
      <c r="I12" s="23"/>
      <c r="J12" s="23"/>
      <c r="K12" s="31"/>
      <c r="AE12">
        <v>3</v>
      </c>
      <c r="AF12" s="56" t="s">
        <v>45</v>
      </c>
      <c r="AG12" s="55">
        <v>114</v>
      </c>
      <c r="AH12">
        <v>3</v>
      </c>
      <c r="AI12" s="2" t="s">
        <v>7</v>
      </c>
      <c r="AJ12" s="3">
        <v>45</v>
      </c>
    </row>
    <row r="13" spans="1:36" ht="14.4" thickBot="1" x14ac:dyDescent="0.3">
      <c r="A13" s="32"/>
      <c r="B13" s="23"/>
      <c r="C13" s="23"/>
      <c r="D13" s="23"/>
      <c r="E13" s="23"/>
      <c r="F13" s="23"/>
      <c r="G13" s="23"/>
      <c r="H13" s="24"/>
      <c r="I13" s="23"/>
      <c r="J13" s="23"/>
      <c r="K13" s="31"/>
      <c r="AE13">
        <v>4</v>
      </c>
      <c r="AF13" s="54" t="s">
        <v>44</v>
      </c>
      <c r="AG13" s="55">
        <v>105</v>
      </c>
      <c r="AH13">
        <v>4</v>
      </c>
      <c r="AI13" s="2" t="s">
        <v>8</v>
      </c>
      <c r="AJ13" s="3">
        <v>60</v>
      </c>
    </row>
    <row r="14" spans="1:36" ht="14.4" thickBot="1" x14ac:dyDescent="0.3">
      <c r="A14" s="32"/>
      <c r="B14" s="23"/>
      <c r="C14" s="23"/>
      <c r="D14" s="23"/>
      <c r="E14" s="23"/>
      <c r="F14" s="23"/>
      <c r="G14" s="23"/>
      <c r="H14" s="24"/>
      <c r="I14" s="23"/>
      <c r="J14" s="23"/>
      <c r="K14" s="31"/>
      <c r="AE14">
        <v>5</v>
      </c>
      <c r="AF14" s="54" t="s">
        <v>46</v>
      </c>
      <c r="AG14" s="55">
        <v>111</v>
      </c>
      <c r="AH14">
        <v>5</v>
      </c>
      <c r="AI14" s="2" t="s">
        <v>9</v>
      </c>
      <c r="AJ14" s="3">
        <v>50</v>
      </c>
    </row>
    <row r="15" spans="1:36" ht="18" thickBot="1" x14ac:dyDescent="0.35">
      <c r="A15" s="35" t="s">
        <v>32</v>
      </c>
      <c r="B15" s="23" t="s">
        <v>26</v>
      </c>
      <c r="C15" s="23"/>
      <c r="D15" s="23">
        <v>1</v>
      </c>
      <c r="E15" s="23"/>
      <c r="F15" s="23"/>
      <c r="G15" s="23"/>
      <c r="H15" s="24"/>
      <c r="I15" s="23"/>
      <c r="J15" s="23"/>
      <c r="K15" s="31"/>
      <c r="AE15">
        <v>6</v>
      </c>
      <c r="AF15" s="56" t="s">
        <v>47</v>
      </c>
      <c r="AG15" s="55">
        <v>119</v>
      </c>
      <c r="AH15">
        <v>6</v>
      </c>
      <c r="AI15" s="2" t="s">
        <v>10</v>
      </c>
      <c r="AJ15" s="3">
        <v>45</v>
      </c>
    </row>
    <row r="16" spans="1:36" ht="29.4" customHeight="1" thickBot="1" x14ac:dyDescent="0.35">
      <c r="A16" s="61" t="s">
        <v>33</v>
      </c>
      <c r="B16" s="23"/>
      <c r="C16" s="23"/>
      <c r="D16" s="23"/>
      <c r="E16" s="23"/>
      <c r="F16" s="23"/>
      <c r="G16" s="23"/>
      <c r="H16" s="25" t="s">
        <v>34</v>
      </c>
      <c r="I16" s="23"/>
      <c r="J16" s="23"/>
      <c r="K16" s="31"/>
      <c r="AE16">
        <v>7</v>
      </c>
      <c r="AF16" s="54" t="s">
        <v>48</v>
      </c>
      <c r="AG16" s="55">
        <v>109</v>
      </c>
      <c r="AH16">
        <v>7</v>
      </c>
      <c r="AI16" s="2" t="s">
        <v>11</v>
      </c>
      <c r="AJ16" s="3">
        <v>65</v>
      </c>
    </row>
    <row r="17" spans="1:36" ht="14.4" thickBot="1" x14ac:dyDescent="0.3">
      <c r="A17" s="32"/>
      <c r="B17" s="59" t="s">
        <v>69</v>
      </c>
      <c r="C17" s="58"/>
      <c r="D17" s="59"/>
      <c r="E17" s="23"/>
      <c r="F17" s="59" t="s">
        <v>70</v>
      </c>
      <c r="G17" s="23"/>
      <c r="H17" s="24"/>
      <c r="I17" s="23"/>
      <c r="J17" s="23"/>
      <c r="K17" s="31"/>
      <c r="AE17">
        <v>8</v>
      </c>
      <c r="AF17" s="54" t="s">
        <v>49</v>
      </c>
      <c r="AG17" s="55">
        <v>109</v>
      </c>
      <c r="AH17">
        <v>8</v>
      </c>
      <c r="AI17" s="2" t="s">
        <v>12</v>
      </c>
      <c r="AJ17" s="3">
        <v>55</v>
      </c>
    </row>
    <row r="18" spans="1:36" ht="14.4" thickBot="1" x14ac:dyDescent="0.3">
      <c r="A18" s="32"/>
      <c r="B18" s="23"/>
      <c r="C18" s="23"/>
      <c r="D18" s="23"/>
      <c r="E18" s="23"/>
      <c r="F18" s="23"/>
      <c r="G18" s="23"/>
      <c r="H18" s="24"/>
      <c r="I18" s="23"/>
      <c r="J18" s="23"/>
      <c r="K18" s="31"/>
      <c r="AE18">
        <v>9</v>
      </c>
      <c r="AF18" s="54" t="s">
        <v>50</v>
      </c>
      <c r="AG18" s="55">
        <v>109</v>
      </c>
      <c r="AH18">
        <v>9</v>
      </c>
      <c r="AI18" s="2" t="s">
        <v>13</v>
      </c>
      <c r="AJ18" s="3">
        <v>50</v>
      </c>
    </row>
    <row r="19" spans="1:36" ht="14.4" thickBot="1" x14ac:dyDescent="0.3">
      <c r="A19" s="32"/>
      <c r="B19" s="23" t="s">
        <v>0</v>
      </c>
      <c r="C19" s="60">
        <f>IF(D15=1,0,VLOOKUP(D15,AE10:AG35,3)-20*LOG10(C17)-8)</f>
        <v>0</v>
      </c>
      <c r="D19" s="23"/>
      <c r="E19" s="23"/>
      <c r="F19" s="59" t="s">
        <v>23</v>
      </c>
      <c r="G19" s="23"/>
      <c r="H19" s="24"/>
      <c r="I19" s="23"/>
      <c r="J19" s="23"/>
      <c r="K19" s="31"/>
      <c r="AE19">
        <v>10</v>
      </c>
      <c r="AF19" s="54" t="s">
        <v>66</v>
      </c>
      <c r="AG19" s="55">
        <v>110</v>
      </c>
      <c r="AH19">
        <v>10</v>
      </c>
      <c r="AI19" s="2" t="s">
        <v>14</v>
      </c>
      <c r="AJ19" s="3">
        <v>70</v>
      </c>
    </row>
    <row r="20" spans="1:36" ht="14.4" thickBot="1" x14ac:dyDescent="0.3">
      <c r="A20" s="32"/>
      <c r="B20" s="23"/>
      <c r="C20" s="23"/>
      <c r="D20" s="23"/>
      <c r="E20" s="23"/>
      <c r="F20" s="23"/>
      <c r="G20" s="23"/>
      <c r="H20" s="24"/>
      <c r="I20" s="23"/>
      <c r="J20" s="23"/>
      <c r="K20" s="31"/>
      <c r="AE20">
        <v>11</v>
      </c>
      <c r="AF20" s="54" t="s">
        <v>52</v>
      </c>
      <c r="AG20" s="55">
        <v>100</v>
      </c>
      <c r="AH20">
        <v>11</v>
      </c>
      <c r="AI20" s="2" t="s">
        <v>15</v>
      </c>
      <c r="AJ20" s="3">
        <v>60</v>
      </c>
    </row>
    <row r="21" spans="1:36" ht="14.4" thickBot="1" x14ac:dyDescent="0.3">
      <c r="A21" s="32"/>
      <c r="B21" s="23"/>
      <c r="C21" s="23"/>
      <c r="D21" s="23"/>
      <c r="E21" s="23"/>
      <c r="F21" s="23"/>
      <c r="G21" s="23"/>
      <c r="H21" s="24"/>
      <c r="I21" s="23"/>
      <c r="J21" s="23"/>
      <c r="K21" s="31"/>
      <c r="AE21">
        <v>12</v>
      </c>
      <c r="AF21" s="54" t="s">
        <v>51</v>
      </c>
      <c r="AG21" s="55">
        <v>90</v>
      </c>
      <c r="AH21">
        <v>12</v>
      </c>
      <c r="AI21" s="2" t="s">
        <v>16</v>
      </c>
      <c r="AJ21" s="3">
        <v>55</v>
      </c>
    </row>
    <row r="22" spans="1:36" ht="14.4" thickBot="1" x14ac:dyDescent="0.3">
      <c r="A22" s="32"/>
      <c r="B22" s="23"/>
      <c r="C22" s="23"/>
      <c r="D22" s="23"/>
      <c r="E22" s="23"/>
      <c r="F22" s="23"/>
      <c r="G22" s="23"/>
      <c r="H22" s="24"/>
      <c r="I22" s="23"/>
      <c r="J22" s="23"/>
      <c r="K22" s="31"/>
      <c r="AE22">
        <v>13</v>
      </c>
      <c r="AF22" s="56" t="s">
        <v>53</v>
      </c>
      <c r="AG22" s="55">
        <v>127</v>
      </c>
      <c r="AH22">
        <v>13</v>
      </c>
      <c r="AI22" s="8" t="s">
        <v>35</v>
      </c>
      <c r="AJ22" s="9">
        <v>40</v>
      </c>
    </row>
    <row r="23" spans="1:36" ht="14.4" thickBot="1" x14ac:dyDescent="0.3">
      <c r="A23" s="32"/>
      <c r="B23" s="24" t="s">
        <v>2</v>
      </c>
      <c r="C23" s="63">
        <f>IF((C12+C19)=0,0,10*LOG10(10^(C12/10)+10^(C19/10)))</f>
        <v>54.000017289540324</v>
      </c>
      <c r="D23" s="23"/>
      <c r="E23" s="23"/>
      <c r="F23" s="59" t="s">
        <v>23</v>
      </c>
      <c r="G23" s="23"/>
      <c r="H23" s="24"/>
      <c r="I23" s="23"/>
      <c r="J23" s="23"/>
      <c r="K23" s="31"/>
      <c r="AE23">
        <v>14</v>
      </c>
      <c r="AF23" s="56" t="s">
        <v>54</v>
      </c>
      <c r="AG23" s="55">
        <v>123</v>
      </c>
      <c r="AH23">
        <v>14</v>
      </c>
      <c r="AI23" s="8" t="s">
        <v>36</v>
      </c>
      <c r="AJ23" s="9">
        <v>40</v>
      </c>
    </row>
    <row r="24" spans="1:36" ht="14.4" thickBot="1" x14ac:dyDescent="0.3">
      <c r="A24" s="45"/>
      <c r="B24" s="46"/>
      <c r="C24" s="46"/>
      <c r="D24" s="46"/>
      <c r="E24" s="46"/>
      <c r="F24" s="46"/>
      <c r="G24" s="46"/>
      <c r="H24" s="47"/>
      <c r="I24" s="46"/>
      <c r="J24" s="46"/>
      <c r="K24" s="48"/>
      <c r="AE24">
        <v>15</v>
      </c>
      <c r="AF24" s="54" t="s">
        <v>55</v>
      </c>
      <c r="AG24" s="55">
        <v>108</v>
      </c>
      <c r="AH24">
        <v>15</v>
      </c>
      <c r="AI24" s="2" t="s">
        <v>37</v>
      </c>
      <c r="AJ24" s="3">
        <v>55</v>
      </c>
    </row>
    <row r="25" spans="1:36" ht="14.4" thickBot="1" x14ac:dyDescent="0.3">
      <c r="A25" s="32"/>
      <c r="B25" s="23"/>
      <c r="C25" s="23"/>
      <c r="D25" s="23"/>
      <c r="E25" s="23"/>
      <c r="F25" s="23"/>
      <c r="G25" s="23"/>
      <c r="H25" s="24"/>
      <c r="I25" s="23"/>
      <c r="J25" s="23"/>
      <c r="K25" s="31"/>
      <c r="AE25">
        <v>16</v>
      </c>
      <c r="AF25" s="54" t="s">
        <v>56</v>
      </c>
      <c r="AG25" s="55">
        <v>92</v>
      </c>
      <c r="AH25">
        <v>16</v>
      </c>
      <c r="AI25" s="2" t="s">
        <v>17</v>
      </c>
      <c r="AJ25" s="3">
        <v>45</v>
      </c>
    </row>
    <row r="26" spans="1:36" ht="16.2" thickBot="1" x14ac:dyDescent="0.35">
      <c r="A26" s="30" t="s">
        <v>22</v>
      </c>
      <c r="B26" s="23"/>
      <c r="C26" s="23"/>
      <c r="D26" s="23"/>
      <c r="E26" s="23"/>
      <c r="F26" s="23"/>
      <c r="G26" s="23"/>
      <c r="H26" s="24"/>
      <c r="I26" s="23"/>
      <c r="J26" s="23"/>
      <c r="K26" s="31"/>
      <c r="AE26">
        <v>17</v>
      </c>
      <c r="AF26" s="54" t="s">
        <v>57</v>
      </c>
      <c r="AG26" s="55">
        <v>102</v>
      </c>
      <c r="AH26">
        <v>17</v>
      </c>
      <c r="AI26" s="2" t="s">
        <v>18</v>
      </c>
      <c r="AJ26" s="3">
        <v>55</v>
      </c>
    </row>
    <row r="27" spans="1:36" ht="14.4" thickBot="1" x14ac:dyDescent="0.3">
      <c r="A27" s="32"/>
      <c r="B27" s="23"/>
      <c r="C27" s="23"/>
      <c r="D27" s="23"/>
      <c r="E27" s="23"/>
      <c r="F27" s="23"/>
      <c r="G27" s="23"/>
      <c r="H27" s="24"/>
      <c r="I27" s="23"/>
      <c r="J27" s="23"/>
      <c r="K27" s="31"/>
      <c r="AE27">
        <v>18</v>
      </c>
      <c r="AF27" s="54" t="s">
        <v>58</v>
      </c>
      <c r="AG27" s="55">
        <v>116</v>
      </c>
      <c r="AH27">
        <v>18</v>
      </c>
      <c r="AI27" s="2" t="s">
        <v>19</v>
      </c>
      <c r="AJ27" s="3">
        <v>60</v>
      </c>
    </row>
    <row r="28" spans="1:36" ht="18" thickBot="1" x14ac:dyDescent="0.35">
      <c r="A28" s="32"/>
      <c r="B28" s="28" t="s">
        <v>25</v>
      </c>
      <c r="C28" s="23"/>
      <c r="D28" s="23">
        <v>4</v>
      </c>
      <c r="E28" s="23"/>
      <c r="F28" s="23"/>
      <c r="G28" s="23"/>
      <c r="H28" s="25" t="s">
        <v>71</v>
      </c>
      <c r="I28" s="23"/>
      <c r="J28" s="23"/>
      <c r="K28" s="31"/>
      <c r="AE28">
        <v>19</v>
      </c>
      <c r="AF28" s="54" t="s">
        <v>59</v>
      </c>
      <c r="AG28" s="55">
        <v>111</v>
      </c>
      <c r="AH28">
        <v>19</v>
      </c>
      <c r="AI28" s="2" t="s">
        <v>20</v>
      </c>
      <c r="AJ28" s="3">
        <v>70</v>
      </c>
    </row>
    <row r="29" spans="1:36" ht="14.4" thickBot="1" x14ac:dyDescent="0.3">
      <c r="A29" s="32"/>
      <c r="B29" s="28"/>
      <c r="C29" s="23"/>
      <c r="D29" s="23"/>
      <c r="E29" s="23"/>
      <c r="F29" s="23"/>
      <c r="G29" s="23"/>
      <c r="H29" s="24"/>
      <c r="I29" s="23"/>
      <c r="J29" s="23"/>
      <c r="K29" s="31"/>
      <c r="AE29">
        <v>20</v>
      </c>
      <c r="AF29" s="54" t="s">
        <v>60</v>
      </c>
      <c r="AG29" s="55">
        <v>113</v>
      </c>
      <c r="AH29">
        <v>20</v>
      </c>
      <c r="AI29" s="2" t="s">
        <v>21</v>
      </c>
      <c r="AJ29" s="3">
        <v>75</v>
      </c>
    </row>
    <row r="30" spans="1:36" ht="13.8" x14ac:dyDescent="0.25">
      <c r="A30" s="32"/>
      <c r="B30" s="29" t="s">
        <v>40</v>
      </c>
      <c r="C30" s="62">
        <f>VLOOKUP(D28,AH10:AJ29,3)</f>
        <v>60</v>
      </c>
      <c r="D30" s="23"/>
      <c r="E30" s="23"/>
      <c r="F30" s="59" t="s">
        <v>23</v>
      </c>
      <c r="G30" s="23"/>
      <c r="H30" s="24"/>
      <c r="I30" s="23"/>
      <c r="J30" s="23"/>
      <c r="K30" s="31"/>
      <c r="AE30">
        <v>21</v>
      </c>
      <c r="AF30" s="56" t="s">
        <v>61</v>
      </c>
      <c r="AG30" s="55">
        <v>126</v>
      </c>
    </row>
    <row r="31" spans="1:36" ht="16.2" customHeight="1" x14ac:dyDescent="0.25">
      <c r="A31" s="45"/>
      <c r="B31" s="46"/>
      <c r="C31" s="46"/>
      <c r="D31" s="46"/>
      <c r="E31" s="46"/>
      <c r="F31" s="46"/>
      <c r="G31" s="46"/>
      <c r="H31" s="47"/>
      <c r="I31" s="46"/>
      <c r="J31" s="46"/>
      <c r="K31" s="48"/>
      <c r="AE31">
        <v>22</v>
      </c>
      <c r="AF31" s="56" t="s">
        <v>62</v>
      </c>
      <c r="AG31" s="55">
        <v>139</v>
      </c>
    </row>
    <row r="32" spans="1:36" ht="13.8" x14ac:dyDescent="0.25">
      <c r="A32" s="32"/>
      <c r="B32" s="23"/>
      <c r="C32" s="23"/>
      <c r="D32" s="23"/>
      <c r="E32" s="23"/>
      <c r="F32" s="23"/>
      <c r="G32" s="23"/>
      <c r="H32" s="24"/>
      <c r="I32" s="23"/>
      <c r="J32" s="23"/>
      <c r="K32" s="31"/>
      <c r="AE32">
        <v>23</v>
      </c>
      <c r="AF32" s="54" t="s">
        <v>63</v>
      </c>
      <c r="AG32" s="55">
        <v>109</v>
      </c>
    </row>
    <row r="33" spans="1:33" ht="15.6" x14ac:dyDescent="0.25">
      <c r="A33" s="50" t="s">
        <v>39</v>
      </c>
      <c r="B33" s="23"/>
      <c r="C33" s="49" t="str">
        <f>IF(C23&gt;74.9,"Receivers would be considered 'Highly Noise affected'. Engagement with the community is encouraged to determine the preferred mitigation approach, such as negotiated agreements and/or respite periods to restrict work activity.",IF(C23-C30&gt;10,"Receivers would be considered 'Noise affected'. Apply all feasible and reasonable work practices to achieve RBL+10dB.","Receivers are not considered noise impacted, however, noise should be reduced as far as reasonably practicable."))</f>
        <v>Receivers are not considered noise impacted, however, noise should be reduced as far as reasonably practicable.</v>
      </c>
      <c r="D33" s="49"/>
      <c r="E33" s="49"/>
      <c r="F33" s="49"/>
      <c r="G33" s="49"/>
      <c r="H33" s="49"/>
      <c r="I33" s="49"/>
      <c r="J33" s="49"/>
      <c r="K33" s="31"/>
      <c r="AE33">
        <v>24</v>
      </c>
      <c r="AF33" s="54" t="s">
        <v>64</v>
      </c>
      <c r="AG33" s="55">
        <v>108</v>
      </c>
    </row>
    <row r="34" spans="1:33" ht="46.2" customHeight="1" x14ac:dyDescent="0.3">
      <c r="A34" s="30"/>
      <c r="B34" s="24"/>
      <c r="C34" s="49"/>
      <c r="D34" s="49"/>
      <c r="E34" s="49"/>
      <c r="F34" s="49"/>
      <c r="G34" s="49"/>
      <c r="H34" s="49"/>
      <c r="I34" s="49"/>
      <c r="J34" s="49"/>
      <c r="K34" s="31"/>
      <c r="AE34">
        <v>25</v>
      </c>
      <c r="AF34" s="54" t="s">
        <v>65</v>
      </c>
      <c r="AG34" s="55">
        <v>108</v>
      </c>
    </row>
    <row r="35" spans="1:33" ht="14.4" thickBot="1" x14ac:dyDescent="0.3">
      <c r="A35" s="33"/>
      <c r="B35" s="26"/>
      <c r="C35" s="26"/>
      <c r="D35" s="26"/>
      <c r="E35" s="26"/>
      <c r="F35" s="26"/>
      <c r="G35" s="26"/>
      <c r="H35" s="27"/>
      <c r="I35" s="26"/>
      <c r="J35" s="26"/>
      <c r="K35" s="34"/>
      <c r="AE35">
        <v>26</v>
      </c>
      <c r="AF35" s="54" t="s">
        <v>67</v>
      </c>
      <c r="AG35" s="55">
        <v>110</v>
      </c>
    </row>
    <row r="38" spans="1:33" ht="9" customHeight="1" x14ac:dyDescent="0.25"/>
    <row r="39" spans="1:33" ht="38.4" customHeight="1" x14ac:dyDescent="0.25"/>
    <row r="40" spans="1:33" ht="13.8" customHeight="1" x14ac:dyDescent="0.25"/>
    <row r="61" spans="34:35" ht="13.8" thickBot="1" x14ac:dyDescent="0.3"/>
    <row r="62" spans="34:35" ht="14.4" thickBot="1" x14ac:dyDescent="0.3">
      <c r="AH62" s="1" t="s">
        <v>3</v>
      </c>
      <c r="AI62" s="5" t="s">
        <v>4</v>
      </c>
    </row>
    <row r="63" spans="34:35" ht="14.4" thickBot="1" x14ac:dyDescent="0.3">
      <c r="AH63" s="6" t="s">
        <v>5</v>
      </c>
      <c r="AI63" s="7">
        <v>55</v>
      </c>
    </row>
    <row r="64" spans="34:35" ht="28.2" thickBot="1" x14ac:dyDescent="0.3">
      <c r="AH64" s="2" t="s">
        <v>6</v>
      </c>
      <c r="AI64" s="3">
        <v>50</v>
      </c>
    </row>
    <row r="65" spans="34:35" ht="28.2" thickBot="1" x14ac:dyDescent="0.3">
      <c r="AH65" s="2" t="s">
        <v>7</v>
      </c>
      <c r="AI65" s="3">
        <v>45</v>
      </c>
    </row>
    <row r="66" spans="34:35" ht="28.2" thickBot="1" x14ac:dyDescent="0.3">
      <c r="AH66" s="2" t="s">
        <v>8</v>
      </c>
      <c r="AI66" s="3">
        <v>60</v>
      </c>
    </row>
    <row r="67" spans="34:35" ht="28.2" thickBot="1" x14ac:dyDescent="0.3">
      <c r="AH67" s="2" t="s">
        <v>9</v>
      </c>
      <c r="AI67" s="3">
        <v>50</v>
      </c>
    </row>
    <row r="68" spans="34:35" ht="28.2" thickBot="1" x14ac:dyDescent="0.3">
      <c r="AH68" s="2" t="s">
        <v>10</v>
      </c>
      <c r="AI68" s="3">
        <v>45</v>
      </c>
    </row>
    <row r="69" spans="34:35" ht="28.2" thickBot="1" x14ac:dyDescent="0.3">
      <c r="AH69" s="2" t="s">
        <v>11</v>
      </c>
      <c r="AI69" s="3">
        <v>65</v>
      </c>
    </row>
    <row r="70" spans="34:35" ht="28.2" thickBot="1" x14ac:dyDescent="0.3">
      <c r="AH70" s="2" t="s">
        <v>12</v>
      </c>
      <c r="AI70" s="3">
        <v>55</v>
      </c>
    </row>
    <row r="71" spans="34:35" ht="28.2" thickBot="1" x14ac:dyDescent="0.3">
      <c r="AH71" s="2" t="s">
        <v>13</v>
      </c>
      <c r="AI71" s="3">
        <v>50</v>
      </c>
    </row>
    <row r="72" spans="34:35" ht="28.2" thickBot="1" x14ac:dyDescent="0.3">
      <c r="AH72" s="2" t="s">
        <v>14</v>
      </c>
      <c r="AI72" s="3">
        <v>70</v>
      </c>
    </row>
    <row r="73" spans="34:35" ht="28.2" thickBot="1" x14ac:dyDescent="0.3">
      <c r="AH73" s="2" t="s">
        <v>15</v>
      </c>
      <c r="AI73" s="3">
        <v>60</v>
      </c>
    </row>
    <row r="74" spans="34:35" ht="28.2" thickBot="1" x14ac:dyDescent="0.3">
      <c r="AH74" s="2" t="s">
        <v>16</v>
      </c>
      <c r="AI74" s="3">
        <v>55</v>
      </c>
    </row>
    <row r="75" spans="34:35" ht="69.599999999999994" thickBot="1" x14ac:dyDescent="0.3">
      <c r="AH75" s="8" t="s">
        <v>35</v>
      </c>
      <c r="AI75" s="9">
        <v>40</v>
      </c>
    </row>
    <row r="76" spans="34:35" ht="69.599999999999994" thickBot="1" x14ac:dyDescent="0.3">
      <c r="AH76" s="8" t="s">
        <v>36</v>
      </c>
      <c r="AI76" s="9">
        <v>40</v>
      </c>
    </row>
    <row r="77" spans="34:35" ht="69.599999999999994" thickBot="1" x14ac:dyDescent="0.3">
      <c r="AH77" s="2" t="s">
        <v>37</v>
      </c>
      <c r="AI77" s="3">
        <v>55</v>
      </c>
    </row>
    <row r="78" spans="34:35" ht="69.599999999999994" thickBot="1" x14ac:dyDescent="0.3">
      <c r="AH78" s="2" t="s">
        <v>17</v>
      </c>
      <c r="AI78" s="3">
        <v>45</v>
      </c>
    </row>
    <row r="79" spans="34:35" ht="83.4" thickBot="1" x14ac:dyDescent="0.3">
      <c r="AH79" s="2" t="s">
        <v>18</v>
      </c>
      <c r="AI79" s="3">
        <v>55</v>
      </c>
    </row>
    <row r="80" spans="34:35" ht="83.4" thickBot="1" x14ac:dyDescent="0.3">
      <c r="AH80" s="2" t="s">
        <v>19</v>
      </c>
      <c r="AI80" s="3">
        <v>60</v>
      </c>
    </row>
    <row r="81" spans="34:35" ht="55.8" thickBot="1" x14ac:dyDescent="0.3">
      <c r="AH81" s="2" t="s">
        <v>20</v>
      </c>
      <c r="AI81" s="3">
        <v>70</v>
      </c>
    </row>
    <row r="82" spans="34:35" ht="55.8" thickBot="1" x14ac:dyDescent="0.3">
      <c r="AH82" s="2" t="s">
        <v>21</v>
      </c>
      <c r="AI82" s="3">
        <v>75</v>
      </c>
    </row>
    <row r="85" spans="34:35" ht="13.8" thickBot="1" x14ac:dyDescent="0.3"/>
    <row r="86" spans="34:35" ht="28.2" thickBot="1" x14ac:dyDescent="0.3">
      <c r="AH86" s="6" t="s">
        <v>28</v>
      </c>
      <c r="AI86" s="10">
        <v>20</v>
      </c>
    </row>
    <row r="87" spans="34:35" ht="28.2" thickBot="1" x14ac:dyDescent="0.3">
      <c r="AH87" s="2" t="s">
        <v>29</v>
      </c>
      <c r="AI87" s="11">
        <v>10</v>
      </c>
    </row>
    <row r="88" spans="34:35" ht="42" thickBot="1" x14ac:dyDescent="0.3">
      <c r="AH88" s="2" t="s">
        <v>30</v>
      </c>
      <c r="AI88" s="11">
        <v>5</v>
      </c>
    </row>
  </sheetData>
  <sortState xmlns:xlrd2="http://schemas.microsoft.com/office/spreadsheetml/2017/richdata2" ref="AF11:AG35">
    <sortCondition ref="AF11:AF35"/>
  </sortState>
  <mergeCells count="1">
    <mergeCell ref="C33:J3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5" orientation="portrait" verticalDpi="300" r:id="rId1"/>
  <headerFooter alignWithMargins="0">
    <oddFooter>&amp;L&amp;1#&amp;"Calibri"&amp;8&amp;K000000For Official use only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7</xdr:row>
                    <xdr:rowOff>45720</xdr:rowOff>
                  </from>
                  <to>
                    <xdr:col>5</xdr:col>
                    <xdr:colOff>182880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" name="Drop Down 78">
              <controlPr defaultSize="0" autoLine="0" autoPict="0">
                <anchor moveWithCells="1">
                  <from>
                    <xdr:col>1</xdr:col>
                    <xdr:colOff>2011680</xdr:colOff>
                    <xdr:row>27</xdr:row>
                    <xdr:rowOff>38100</xdr:rowOff>
                  </from>
                  <to>
                    <xdr:col>5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" name="Drop Down 206">
              <controlPr defaultSize="0" autoLine="0" autoPict="0">
                <anchor moveWithCells="1">
                  <from>
                    <xdr:col>2</xdr:col>
                    <xdr:colOff>7620</xdr:colOff>
                    <xdr:row>14</xdr:row>
                    <xdr:rowOff>15240</xdr:rowOff>
                  </from>
                  <to>
                    <xdr:col>5</xdr:col>
                    <xdr:colOff>190500</xdr:colOff>
                    <xdr:row>14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Energy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t42150</dc:creator>
  <cp:lastModifiedBy>James Hart</cp:lastModifiedBy>
  <cp:lastPrinted>2014-05-08T08:54:22Z</cp:lastPrinted>
  <dcterms:created xsi:type="dcterms:W3CDTF">2008-05-30T04:04:05Z</dcterms:created>
  <dcterms:modified xsi:type="dcterms:W3CDTF">2024-04-22T23:44:23Z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5930eb-db2c-4917-a4e2-4c584d225a4f_Enabled">
    <vt:lpwstr>true</vt:lpwstr>
  </property>
  <property fmtid="{D5CDD505-2E9C-101B-9397-08002B2CF9AE}" pid="3" name="MSIP_Label_895930eb-db2c-4917-a4e2-4c584d225a4f_SetDate">
    <vt:lpwstr>2022-06-24T06:52:49Z</vt:lpwstr>
  </property>
  <property fmtid="{D5CDD505-2E9C-101B-9397-08002B2CF9AE}" pid="4" name="MSIP_Label_895930eb-db2c-4917-a4e2-4c584d225a4f_Method">
    <vt:lpwstr>Standard</vt:lpwstr>
  </property>
  <property fmtid="{D5CDD505-2E9C-101B-9397-08002B2CF9AE}" pid="5" name="MSIP_Label_895930eb-db2c-4917-a4e2-4c584d225a4f_Name">
    <vt:lpwstr>AG-For Official use only</vt:lpwstr>
  </property>
  <property fmtid="{D5CDD505-2E9C-101B-9397-08002B2CF9AE}" pid="6" name="MSIP_Label_895930eb-db2c-4917-a4e2-4c584d225a4f_SiteId">
    <vt:lpwstr>11302428-4f10-4c14-a17f-b368bb82853d</vt:lpwstr>
  </property>
  <property fmtid="{D5CDD505-2E9C-101B-9397-08002B2CF9AE}" pid="7" name="MSIP_Label_895930eb-db2c-4917-a4e2-4c584d225a4f_ActionId">
    <vt:lpwstr>26987d1c-c0a5-44f3-b274-3d8a508a32c6</vt:lpwstr>
  </property>
  <property fmtid="{D5CDD505-2E9C-101B-9397-08002B2CF9AE}" pid="8" name="MSIP_Label_895930eb-db2c-4917-a4e2-4c584d225a4f_ContentBits">
    <vt:lpwstr>2</vt:lpwstr>
  </property>
</Properties>
</file>